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3275" windowHeight="9210" activeTab="0"/>
  </bookViews>
  <sheets>
    <sheet name="Work Order" sheetId="1" r:id="rId1"/>
    <sheet name="Estimate" sheetId="2" r:id="rId2"/>
    <sheet name="Notes" sheetId="3" r:id="rId3"/>
    <sheet name="Invoice" sheetId="4" r:id="rId4"/>
  </sheets>
  <definedNames>
    <definedName name="_xlnm.Print_Area" localSheetId="1">'Estimate'!$A$1:$I$51</definedName>
    <definedName name="_xlnm.Print_Area" localSheetId="3">'Invoice'!$A$1:$I$51</definedName>
    <definedName name="_xlnm.Print_Area" localSheetId="0">'Work Order'!$A$1:$I$51</definedName>
  </definedNames>
  <calcPr fullCalcOnLoad="1"/>
</workbook>
</file>

<file path=xl/sharedStrings.xml><?xml version="1.0" encoding="utf-8"?>
<sst xmlns="http://schemas.openxmlformats.org/spreadsheetml/2006/main" count="115" uniqueCount="69">
  <si>
    <t>Operating System:</t>
  </si>
  <si>
    <t>Version:</t>
  </si>
  <si>
    <t>Have License:</t>
  </si>
  <si>
    <t>14 Day Server Recall</t>
  </si>
  <si>
    <t>Estimated Total</t>
  </si>
  <si>
    <t>Perform Low Level Disk Format &amp; Diagnostics On Drive C:</t>
  </si>
  <si>
    <t>Name:</t>
  </si>
  <si>
    <t>Street:</t>
  </si>
  <si>
    <t>City:</t>
  </si>
  <si>
    <t>State:</t>
  </si>
  <si>
    <t>Zip:</t>
  </si>
  <si>
    <t>Phone:</t>
  </si>
  <si>
    <t>eMail:</t>
  </si>
  <si>
    <t>Base Labor Charge</t>
  </si>
  <si>
    <t>Accepted By: _________________________</t>
  </si>
  <si>
    <t>Windows XP Home</t>
  </si>
  <si>
    <t>Windows XP Pro</t>
  </si>
  <si>
    <t>(Please Select One)</t>
  </si>
  <si>
    <t>Install &amp; Configure Applications</t>
  </si>
  <si>
    <t>$95 Per Hour, 1/2 Hour Minimum</t>
  </si>
  <si>
    <t>Configure Individual User Accounts</t>
  </si>
  <si>
    <t>Index =</t>
  </si>
  <si>
    <t>Data Archive</t>
  </si>
  <si>
    <t>Personal Firewall</t>
  </si>
  <si>
    <t>Personal Firewall:</t>
  </si>
  <si>
    <t>Windows XP SP2</t>
  </si>
  <si>
    <t>ZoneAlarm Personal</t>
  </si>
  <si>
    <t>McAfee Firewall</t>
  </si>
  <si>
    <t>Sygate Personal Firewall</t>
  </si>
  <si>
    <t>Norton Personal Firewall</t>
  </si>
  <si>
    <t>None</t>
  </si>
  <si>
    <t>Anti-Virus:</t>
  </si>
  <si>
    <t>Anti-Virus</t>
  </si>
  <si>
    <t>Trend Micro PC-cillin Internet Security</t>
  </si>
  <si>
    <t>BitDefender Free</t>
  </si>
  <si>
    <t>BitDefender Standard</t>
  </si>
  <si>
    <t>McAfee VirusScan</t>
  </si>
  <si>
    <t>Data Archiving</t>
  </si>
  <si>
    <t>Invoice Total</t>
  </si>
  <si>
    <t>Est. Gb:</t>
  </si>
  <si>
    <t>Estimate:</t>
  </si>
  <si>
    <t>Invoice:</t>
  </si>
  <si>
    <t>Work Order:</t>
  </si>
  <si>
    <t>PCR Home Security PKG</t>
  </si>
  <si>
    <t>DiskDiag</t>
  </si>
  <si>
    <t>Archived On USB Disk</t>
  </si>
  <si>
    <t>USB Disk Backup</t>
  </si>
  <si>
    <t>Plus Cost Of Drive</t>
  </si>
  <si>
    <t>License &amp; Config</t>
  </si>
  <si>
    <t>Avast!</t>
  </si>
  <si>
    <t>Configure Scheduled Defragmentation</t>
  </si>
  <si>
    <t>Defrag Setup Fee</t>
  </si>
  <si>
    <t>Up to 5 accounts</t>
  </si>
  <si>
    <t>Individual User Setup Fee</t>
  </si>
  <si>
    <t>Restore My Documents Tree(s)</t>
  </si>
  <si>
    <t>Backup Existing My Documents</t>
  </si>
  <si>
    <t>Other</t>
  </si>
  <si>
    <t>Other (See Work Order)</t>
  </si>
  <si>
    <t>Item</t>
  </si>
  <si>
    <t>Date</t>
  </si>
  <si>
    <t>Task / Note</t>
  </si>
  <si>
    <t>Tech</t>
  </si>
  <si>
    <t>Fedora</t>
  </si>
  <si>
    <t>Ubuntu 8.04</t>
  </si>
  <si>
    <t>iTunes (de-authorize / install / authorize)</t>
  </si>
  <si>
    <t>Clean trial software, expried demos, etc.</t>
  </si>
  <si>
    <t>Symantec Norton AntiVirus 2008</t>
  </si>
  <si>
    <t>14-Day Server Recall</t>
  </si>
  <si>
    <t>Archived on USB Disk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</si>
</sst>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</numFmts>
  <fonts count="36">
    <font>
      <sz val="10"/>
      <name val="Arial"/>
      <family val="0"/>
    </font>
    <font>
      <sz val="8"/>
      <name val="Arial"/>
      <family val="0"/>
    </font>
    <font>
      <sz val="10"/>
      <name val="Wingdings"/>
      <family val="0"/>
    </font>
    <font>
      <b/>
      <sz val="10"/>
      <name val="Arial"/>
      <family val="2"/>
    </font>
    <font>
      <sz val="8"/>
      <name val="Tahoma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57"/>
      <name val="Arial"/>
      <family val="0"/>
    </font>
    <font>
      <i/>
      <u val="singleAccounting"/>
      <sz val="14"/>
      <name val="Arial"/>
      <family val="2"/>
    </font>
    <font>
      <sz val="10"/>
      <color indexed="8"/>
      <name val="Arial"/>
      <family val="0"/>
    </font>
    <font>
      <sz val="10"/>
      <color indexed="23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4"/>
      <name val="Arial"/>
      <family val="2"/>
    </font>
    <font>
      <b/>
      <u val="single"/>
      <sz val="12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0" fillId="24" borderId="0" xfId="0" applyFill="1" applyAlignment="1">
      <alignment/>
    </xf>
    <xf numFmtId="44" fontId="0" fillId="24" borderId="0" xfId="0" applyNumberFormat="1" applyFill="1" applyAlignment="1">
      <alignment/>
    </xf>
    <xf numFmtId="0" fontId="6" fillId="0" borderId="0" xfId="53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53" applyBorder="1" applyAlignment="1" applyProtection="1">
      <alignment horizontal="left"/>
      <protection/>
    </xf>
    <xf numFmtId="1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4" fontId="0" fillId="0" borderId="0" xfId="0" applyNumberFormat="1" applyAlignment="1">
      <alignment/>
    </xf>
    <xf numFmtId="0" fontId="10" fillId="4" borderId="0" xfId="0" applyFont="1" applyFill="1" applyAlignment="1">
      <alignment/>
    </xf>
    <xf numFmtId="44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0" fillId="20" borderId="0" xfId="0" applyFill="1" applyAlignment="1">
      <alignment horizontal="right"/>
    </xf>
    <xf numFmtId="0" fontId="0" fillId="20" borderId="17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" fontId="0" fillId="0" borderId="0" xfId="0" applyNumberFormat="1" applyFill="1" applyAlignment="1">
      <alignment horizontal="left"/>
    </xf>
    <xf numFmtId="44" fontId="16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6" borderId="17" xfId="0" applyFont="1" applyFill="1" applyBorder="1" applyAlignment="1">
      <alignment/>
    </xf>
    <xf numFmtId="0" fontId="0" fillId="6" borderId="17" xfId="0" applyFont="1" applyFill="1" applyBorder="1" applyAlignment="1">
      <alignment wrapText="1"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0" fillId="0" borderId="16" xfId="0" applyBorder="1" applyAlignment="1" applyProtection="1">
      <alignment/>
      <protection locked="0"/>
    </xf>
    <xf numFmtId="44" fontId="0" fillId="0" borderId="0" xfId="0" applyNumberForma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44" fontId="0" fillId="0" borderId="0" xfId="0" applyNumberFormat="1" applyFont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4" borderId="0" xfId="0" applyFont="1" applyFill="1" applyAlignment="1" applyProtection="1">
      <alignment/>
      <protection locked="0"/>
    </xf>
    <xf numFmtId="0" fontId="13" fillId="4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168" fontId="10" fillId="4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4" fontId="9" fillId="0" borderId="0" xfId="0" applyNumberFormat="1" applyFont="1" applyBorder="1" applyAlignment="1" applyProtection="1">
      <alignment horizontal="right"/>
      <protection locked="0"/>
    </xf>
    <xf numFmtId="0" fontId="0" fillId="20" borderId="17" xfId="0" applyFill="1" applyBorder="1" applyAlignment="1" applyProtection="1">
      <alignment horizontal="right"/>
      <protection locked="0"/>
    </xf>
    <xf numFmtId="0" fontId="10" fillId="4" borderId="0" xfId="0" applyFont="1" applyFill="1" applyAlignment="1" applyProtection="1">
      <alignment/>
      <protection locked="0"/>
    </xf>
    <xf numFmtId="0" fontId="0" fillId="20" borderId="0" xfId="0" applyFill="1" applyAlignment="1" applyProtection="1">
      <alignment horizontal="right"/>
      <protection locked="0"/>
    </xf>
    <xf numFmtId="0" fontId="11" fillId="4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44" fontId="0" fillId="0" borderId="0" xfId="0" applyNumberFormat="1" applyBorder="1" applyAlignment="1" applyProtection="1">
      <alignment/>
      <protection locked="0"/>
    </xf>
    <xf numFmtId="0" fontId="14" fillId="4" borderId="0" xfId="0" applyFont="1" applyFill="1" applyAlignment="1" applyProtection="1">
      <alignment horizontal="right"/>
      <protection locked="0"/>
    </xf>
    <xf numFmtId="168" fontId="11" fillId="4" borderId="0" xfId="0" applyNumberFormat="1" applyFont="1" applyFill="1" applyAlignment="1" applyProtection="1">
      <alignment/>
      <protection locked="0"/>
    </xf>
    <xf numFmtId="44" fontId="0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39" fontId="10" fillId="4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168" fontId="13" fillId="4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4" fillId="4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44" fontId="0" fillId="24" borderId="0" xfId="0" applyNumberFormat="1" applyFill="1" applyAlignment="1" applyProtection="1">
      <alignment/>
      <protection locked="0"/>
    </xf>
    <xf numFmtId="44" fontId="0" fillId="0" borderId="0" xfId="0" applyNumberFormat="1" applyAlignment="1" applyProtection="1">
      <alignment/>
      <protection/>
    </xf>
    <xf numFmtId="44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0" fillId="4" borderId="0" xfId="0" applyFont="1" applyFill="1" applyAlignment="1" applyProtection="1">
      <alignment/>
      <protection locked="0"/>
    </xf>
    <xf numFmtId="0" fontId="6" fillId="0" borderId="0" xfId="53" applyFont="1" applyBorder="1" applyAlignment="1" applyProtection="1">
      <alignment horizontal="left"/>
      <protection locked="0"/>
    </xf>
    <xf numFmtId="0" fontId="6" fillId="0" borderId="0" xfId="53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53" applyFont="1" applyAlignment="1" applyProtection="1">
      <alignment horizontal="right"/>
      <protection locked="0"/>
    </xf>
    <xf numFmtId="0" fontId="6" fillId="0" borderId="0" xfId="53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6" fillId="0" borderId="0" xfId="53" applyFont="1" applyAlignment="1" applyProtection="1">
      <alignment/>
      <protection/>
    </xf>
    <xf numFmtId="0" fontId="0" fillId="0" borderId="0" xfId="0" applyAlignment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AppData/Local/Temp/Temp1_pcr.zip/pcr/Invoices/Template/Have_OS_License.htm" TargetMode="External" /><Relationship Id="rId2" Type="http://schemas.openxmlformats.org/officeDocument/2006/relationships/hyperlink" Target="..\..\..\..\..\..\AppData\Local\Temp\Temp1_pcr.zip\pcr\Invoices\Template\Archive_Existing_Installation.htm" TargetMode="External" /><Relationship Id="rId3" Type="http://schemas.openxmlformats.org/officeDocument/2006/relationships/hyperlink" Target="../../../../../../AppData/Local/Temp/Temp1_pcr.zip/pcr/Invoices/Template/Archive_Existing_Installation.htm" TargetMode="External" /><Relationship Id="rId4" Type="http://schemas.openxmlformats.org/officeDocument/2006/relationships/hyperlink" Target="../../../../../../AppData/Local/Temp/Temp1_pcr.zip/pcr/Invoices/Template/Archive_Existing_Installation.htm" TargetMode="External" /><Relationship Id="rId5" Type="http://schemas.openxmlformats.org/officeDocument/2006/relationships/hyperlink" Target="../../../../../../AppData/Local/Temp/Temp1_pcr.zip/pcr/Invoices/Template/Base_Whats_Included.htm" TargetMode="External" /><Relationship Id="rId6" Type="http://schemas.openxmlformats.org/officeDocument/2006/relationships/hyperlink" Target="../../Local%20Settings/Temp/Base_Labor_Charges.txt" TargetMode="External" /><Relationship Id="rId7" Type="http://schemas.openxmlformats.org/officeDocument/2006/relationships/hyperlink" Target="../../Local%20Settings/Temp/Drive_Diagnostics_Description.txt" TargetMode="External" /><Relationship Id="rId8" Type="http://schemas.openxmlformats.org/officeDocument/2006/relationships/hyperlink" Target="../../Local%20Settings/Temp/OS_License.txt" TargetMode="External" /><Relationship Id="rId9" Type="http://schemas.openxmlformats.org/officeDocument/2006/relationships/vmlDrawing" Target="../drawings/vmlDrawing1.v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../../../AppData/Local/Temp/Temp1_pcr.zip/pcr/Invoices/Template/Base_Whats_Included.htm" TargetMode="Externa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/../Local%20Settings/Temp/Base_Labor_Charges.txt" TargetMode="External" /><Relationship Id="rId2" Type="http://schemas.openxmlformats.org/officeDocument/2006/relationships/hyperlink" Target="../../Local%20Settings/Temp/Drive_Diagnostics_Description.txt" TargetMode="Externa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showGridLines="0" tabSelected="1" workbookViewId="0" topLeftCell="A1">
      <selection activeCell="B5" sqref="B5:G5"/>
    </sheetView>
  </sheetViews>
  <sheetFormatPr defaultColWidth="9.140625" defaultRowHeight="12.75"/>
  <cols>
    <col min="1" max="1" width="12.140625" style="98" customWidth="1"/>
    <col min="2" max="8" width="9.140625" style="98" customWidth="1"/>
    <col min="9" max="9" width="11.00390625" style="99" customWidth="1"/>
    <col min="10" max="14" width="9.140625" style="60" hidden="1" customWidth="1"/>
    <col min="15" max="16384" width="9.140625" style="60" customWidth="1"/>
  </cols>
  <sheetData>
    <row r="1" spans="1:13" ht="12.75">
      <c r="A1" s="62"/>
      <c r="B1" s="63"/>
      <c r="C1" s="64"/>
      <c r="D1" s="65"/>
      <c r="E1" s="65"/>
      <c r="F1" s="65"/>
      <c r="G1" s="63"/>
      <c r="H1" s="65"/>
      <c r="I1" s="66"/>
      <c r="L1" s="67" t="s">
        <v>21</v>
      </c>
      <c r="M1" s="60">
        <v>1</v>
      </c>
    </row>
    <row r="2" spans="1:13" ht="15">
      <c r="A2" s="68"/>
      <c r="B2" s="68"/>
      <c r="C2" s="68"/>
      <c r="D2" s="68"/>
      <c r="E2" s="68"/>
      <c r="F2" s="68"/>
      <c r="G2" s="68"/>
      <c r="H2" s="69" t="s">
        <v>42</v>
      </c>
      <c r="I2" s="58"/>
      <c r="L2" s="70">
        <v>195</v>
      </c>
      <c r="M2" s="60" t="s">
        <v>15</v>
      </c>
    </row>
    <row r="3" spans="1:13" ht="21">
      <c r="A3" s="71">
        <f ca="1">TODAY()</f>
        <v>39768</v>
      </c>
      <c r="B3" s="68"/>
      <c r="C3" s="68"/>
      <c r="D3" s="59"/>
      <c r="E3" s="59"/>
      <c r="F3" s="68"/>
      <c r="G3" s="72"/>
      <c r="H3" s="71" t="str">
        <f>TEXT(A3,"yyyymmdd")&amp;"-01"</f>
        <v>20081116-01</v>
      </c>
      <c r="I3" s="73"/>
      <c r="L3" s="70">
        <v>215</v>
      </c>
      <c r="M3" s="60" t="s">
        <v>16</v>
      </c>
    </row>
    <row r="4" spans="1:13" ht="12.75">
      <c r="A4" s="59"/>
      <c r="B4" s="59"/>
      <c r="C4" s="59"/>
      <c r="D4" s="59"/>
      <c r="E4" s="59"/>
      <c r="F4" s="59"/>
      <c r="G4" s="56"/>
      <c r="H4" s="59"/>
      <c r="I4" s="54"/>
      <c r="L4" s="70">
        <v>0</v>
      </c>
      <c r="M4" s="75" t="s">
        <v>63</v>
      </c>
    </row>
    <row r="5" spans="1:13" ht="12.75">
      <c r="A5" s="74" t="s">
        <v>6</v>
      </c>
      <c r="B5" s="104"/>
      <c r="C5" s="105"/>
      <c r="D5" s="105"/>
      <c r="E5" s="105"/>
      <c r="F5" s="105"/>
      <c r="G5" s="106"/>
      <c r="H5" s="59"/>
      <c r="I5" s="54"/>
      <c r="L5" s="70">
        <v>0</v>
      </c>
      <c r="M5" s="75" t="s">
        <v>62</v>
      </c>
    </row>
    <row r="6" spans="1:11" ht="12.75">
      <c r="A6" s="74" t="s">
        <v>7</v>
      </c>
      <c r="B6" s="104"/>
      <c r="C6" s="105"/>
      <c r="D6" s="105"/>
      <c r="E6" s="105"/>
      <c r="F6" s="105"/>
      <c r="G6" s="106"/>
      <c r="H6" s="59"/>
      <c r="I6" s="54"/>
      <c r="J6" s="107"/>
      <c r="K6" s="107"/>
    </row>
    <row r="7" spans="1:12" ht="12.75">
      <c r="A7" s="74" t="s">
        <v>8</v>
      </c>
      <c r="B7" s="104"/>
      <c r="C7" s="106"/>
      <c r="D7" s="76" t="s">
        <v>9</v>
      </c>
      <c r="E7" s="53"/>
      <c r="F7" s="76" t="s">
        <v>10</v>
      </c>
      <c r="G7" s="53"/>
      <c r="H7" s="59"/>
      <c r="I7" s="54"/>
      <c r="L7" s="70"/>
    </row>
    <row r="8" spans="1:12" ht="12.75">
      <c r="A8" s="74" t="s">
        <v>12</v>
      </c>
      <c r="B8" s="104"/>
      <c r="C8" s="105"/>
      <c r="D8" s="105"/>
      <c r="E8" s="105"/>
      <c r="F8" s="105"/>
      <c r="G8" s="106"/>
      <c r="H8" s="59"/>
      <c r="I8" s="54"/>
      <c r="L8" s="70"/>
    </row>
    <row r="9" spans="1:13" ht="12.75">
      <c r="A9" s="74" t="s">
        <v>11</v>
      </c>
      <c r="B9" s="104"/>
      <c r="C9" s="105"/>
      <c r="D9" s="105"/>
      <c r="E9" s="105"/>
      <c r="F9" s="105"/>
      <c r="G9" s="106"/>
      <c r="H9" s="59"/>
      <c r="I9" s="54"/>
      <c r="L9" s="70"/>
      <c r="M9" s="77"/>
    </row>
    <row r="10" spans="1:9" ht="12.75">
      <c r="A10" s="78"/>
      <c r="B10" s="68"/>
      <c r="C10" s="68"/>
      <c r="D10" s="68"/>
      <c r="E10" s="68"/>
      <c r="F10" s="79"/>
      <c r="G10" s="68"/>
      <c r="H10" s="59"/>
      <c r="I10" s="54"/>
    </row>
    <row r="11" spans="1:9" ht="12.75">
      <c r="A11" s="108" t="s">
        <v>13</v>
      </c>
      <c r="B11" s="109"/>
      <c r="C11" s="68"/>
      <c r="D11" s="68"/>
      <c r="E11" s="68"/>
      <c r="F11" s="79"/>
      <c r="G11" s="68"/>
      <c r="H11" s="59"/>
      <c r="I11" s="54">
        <v>140</v>
      </c>
    </row>
    <row r="12" spans="1:9" ht="12.75">
      <c r="A12" s="59"/>
      <c r="B12" s="59"/>
      <c r="C12" s="59"/>
      <c r="D12" s="59"/>
      <c r="E12" s="59"/>
      <c r="F12" s="59"/>
      <c r="G12" s="59"/>
      <c r="H12" s="59"/>
      <c r="I12" s="54"/>
    </row>
    <row r="13" spans="1:12" ht="12.75">
      <c r="A13" s="109" t="s">
        <v>5</v>
      </c>
      <c r="B13" s="115"/>
      <c r="C13" s="115"/>
      <c r="D13" s="115"/>
      <c r="E13" s="115"/>
      <c r="F13" s="115"/>
      <c r="G13" s="59"/>
      <c r="H13" s="59"/>
      <c r="I13" s="57">
        <f>IF(J13,L13,0)</f>
        <v>0</v>
      </c>
      <c r="J13" s="60" t="b">
        <v>0</v>
      </c>
      <c r="K13" s="75" t="s">
        <v>44</v>
      </c>
      <c r="L13" s="70">
        <v>25</v>
      </c>
    </row>
    <row r="14" spans="1:12" ht="12.75">
      <c r="A14" s="59"/>
      <c r="B14" s="59"/>
      <c r="C14" s="59"/>
      <c r="D14" s="59"/>
      <c r="E14" s="59"/>
      <c r="F14" s="81"/>
      <c r="G14" s="59"/>
      <c r="H14" s="59"/>
      <c r="I14" s="54"/>
      <c r="L14" s="61" t="s">
        <v>22</v>
      </c>
    </row>
    <row r="15" spans="1:13" ht="12.75">
      <c r="A15" s="80" t="s">
        <v>0</v>
      </c>
      <c r="B15" s="80"/>
      <c r="C15" s="59"/>
      <c r="D15" s="59"/>
      <c r="E15" s="59"/>
      <c r="F15" s="59"/>
      <c r="G15" s="59"/>
      <c r="H15" s="59"/>
      <c r="I15" s="100">
        <f>IF(J15,0,INDEX(L2:L9,M1))</f>
        <v>0</v>
      </c>
      <c r="J15" s="60" t="b">
        <v>1</v>
      </c>
      <c r="L15" s="70">
        <v>2</v>
      </c>
      <c r="M15" s="60" t="s">
        <v>3</v>
      </c>
    </row>
    <row r="16" spans="1:13" ht="12.75">
      <c r="A16" s="111" t="s">
        <v>2</v>
      </c>
      <c r="B16" s="115"/>
      <c r="C16" s="68"/>
      <c r="D16" s="102">
        <f>IF($J16,"License:","")</f>
      </c>
      <c r="E16" s="103">
        <f>IF($J16,"____________________________________","")</f>
      </c>
      <c r="F16" s="68"/>
      <c r="G16" s="68"/>
      <c r="H16" s="59"/>
      <c r="I16" s="54"/>
      <c r="L16" s="70">
        <v>25</v>
      </c>
      <c r="M16" s="75" t="s">
        <v>46</v>
      </c>
    </row>
    <row r="17" spans="1:9" ht="12.75">
      <c r="A17" s="59"/>
      <c r="B17" s="59"/>
      <c r="C17" s="59"/>
      <c r="D17" s="59"/>
      <c r="E17" s="59"/>
      <c r="F17" s="68"/>
      <c r="G17" s="68"/>
      <c r="H17" s="68"/>
      <c r="I17" s="58"/>
    </row>
    <row r="18" spans="1:9" ht="12.75">
      <c r="A18" s="116" t="s">
        <v>1</v>
      </c>
      <c r="B18" s="116"/>
      <c r="C18" s="83" t="s">
        <v>17</v>
      </c>
      <c r="D18" s="80"/>
      <c r="E18" s="59"/>
      <c r="F18" s="59"/>
      <c r="G18" s="59"/>
      <c r="H18" s="59"/>
      <c r="I18" s="54"/>
    </row>
    <row r="19" spans="1:12" ht="12.75">
      <c r="A19" s="59"/>
      <c r="B19" s="59"/>
      <c r="C19" s="59"/>
      <c r="D19" s="59"/>
      <c r="E19" s="84"/>
      <c r="F19" s="59"/>
      <c r="G19" s="68"/>
      <c r="H19" s="59"/>
      <c r="I19" s="54"/>
      <c r="L19" s="61" t="s">
        <v>23</v>
      </c>
    </row>
    <row r="20" spans="1:13" ht="12.75">
      <c r="A20" s="59"/>
      <c r="B20" s="59"/>
      <c r="C20" s="59"/>
      <c r="D20" s="59"/>
      <c r="E20" s="84"/>
      <c r="F20" s="59"/>
      <c r="G20" s="68"/>
      <c r="H20" s="59"/>
      <c r="I20" s="54"/>
      <c r="L20" s="85" t="s">
        <v>21</v>
      </c>
      <c r="M20" s="60">
        <v>1</v>
      </c>
    </row>
    <row r="21" spans="1:13" ht="12.75">
      <c r="A21" s="59"/>
      <c r="B21" s="59"/>
      <c r="C21" s="59"/>
      <c r="D21" s="59"/>
      <c r="E21" s="84"/>
      <c r="F21" s="59"/>
      <c r="G21" s="68"/>
      <c r="H21" s="59"/>
      <c r="I21" s="54"/>
      <c r="L21" s="70">
        <v>0</v>
      </c>
      <c r="M21" s="60" t="s">
        <v>30</v>
      </c>
    </row>
    <row r="22" spans="1:13" ht="12.75">
      <c r="A22" s="59"/>
      <c r="B22" s="59"/>
      <c r="C22" s="59"/>
      <c r="D22" s="59"/>
      <c r="E22" s="84"/>
      <c r="F22" s="59"/>
      <c r="G22" s="68"/>
      <c r="H22" s="59"/>
      <c r="I22" s="54"/>
      <c r="L22" s="70">
        <v>5</v>
      </c>
      <c r="M22" s="60" t="s">
        <v>25</v>
      </c>
    </row>
    <row r="23" spans="1:13" ht="12.75">
      <c r="A23" s="59"/>
      <c r="B23" s="80"/>
      <c r="C23" s="59"/>
      <c r="D23" s="59"/>
      <c r="E23" s="54"/>
      <c r="F23" s="59"/>
      <c r="G23" s="59"/>
      <c r="H23" s="59"/>
      <c r="I23" s="54"/>
      <c r="L23" s="86">
        <v>55</v>
      </c>
      <c r="M23" s="60" t="s">
        <v>27</v>
      </c>
    </row>
    <row r="24" spans="1:13" ht="12.75">
      <c r="A24" s="109" t="s">
        <v>55</v>
      </c>
      <c r="B24" s="110"/>
      <c r="C24" s="110"/>
      <c r="D24" s="59"/>
      <c r="E24" s="59"/>
      <c r="F24" s="59"/>
      <c r="G24" s="59"/>
      <c r="H24" s="59"/>
      <c r="I24" s="54"/>
      <c r="L24" s="70">
        <v>65</v>
      </c>
      <c r="M24" s="60" t="s">
        <v>29</v>
      </c>
    </row>
    <row r="25" spans="1:13" ht="12.75">
      <c r="A25" s="59"/>
      <c r="B25" s="112" t="s">
        <v>3</v>
      </c>
      <c r="C25" s="110"/>
      <c r="D25" s="110"/>
      <c r="E25" s="59"/>
      <c r="F25" s="56" t="s">
        <v>39</v>
      </c>
      <c r="G25" s="55"/>
      <c r="H25" s="56"/>
      <c r="I25" s="100">
        <f>IF(J25,(L15*ROUNDUP((G25/4),0)+15),0)</f>
        <v>0</v>
      </c>
      <c r="J25" s="60" t="b">
        <v>0</v>
      </c>
      <c r="L25" s="86">
        <v>15</v>
      </c>
      <c r="M25" s="60" t="s">
        <v>28</v>
      </c>
    </row>
    <row r="26" spans="1:13" ht="12.75">
      <c r="A26" s="82"/>
      <c r="B26" s="111" t="s">
        <v>45</v>
      </c>
      <c r="C26" s="110"/>
      <c r="D26" s="110"/>
      <c r="E26" s="59"/>
      <c r="F26" s="118" t="s">
        <v>47</v>
      </c>
      <c r="G26" s="119"/>
      <c r="H26" s="87"/>
      <c r="I26" s="100">
        <f>IF(J26,L16+H26,0)</f>
        <v>0</v>
      </c>
      <c r="J26" s="60" t="b">
        <v>0</v>
      </c>
      <c r="L26" s="70">
        <v>25</v>
      </c>
      <c r="M26" s="60" t="s">
        <v>26</v>
      </c>
    </row>
    <row r="27" spans="1:9" ht="12.75">
      <c r="A27" s="59"/>
      <c r="B27" s="59"/>
      <c r="C27" s="59"/>
      <c r="D27" s="59"/>
      <c r="E27" s="59"/>
      <c r="F27" s="59"/>
      <c r="G27" s="59"/>
      <c r="H27" s="59"/>
      <c r="I27" s="54"/>
    </row>
    <row r="28" spans="1:12" ht="12.75">
      <c r="A28" s="80" t="s">
        <v>24</v>
      </c>
      <c r="B28" s="59"/>
      <c r="C28" s="59"/>
      <c r="D28" s="59"/>
      <c r="E28" s="59"/>
      <c r="F28" s="59"/>
      <c r="G28" s="59"/>
      <c r="H28" s="88"/>
      <c r="I28" s="100">
        <f>IF(M20=1,0,INDEX(L21:L31,M20))</f>
        <v>0</v>
      </c>
      <c r="L28" s="70"/>
    </row>
    <row r="29" spans="1:9" ht="12.75">
      <c r="A29" s="89" t="s">
        <v>48</v>
      </c>
      <c r="B29" s="59"/>
      <c r="C29" s="59"/>
      <c r="D29" s="59"/>
      <c r="E29" s="59"/>
      <c r="F29" s="59"/>
      <c r="G29" s="59"/>
      <c r="H29" s="88"/>
      <c r="I29" s="54"/>
    </row>
    <row r="30" spans="1:9" ht="12.75">
      <c r="A30" s="80"/>
      <c r="B30" s="59"/>
      <c r="C30" s="59"/>
      <c r="D30" s="59"/>
      <c r="E30" s="59"/>
      <c r="F30" s="59"/>
      <c r="G30" s="59"/>
      <c r="H30" s="88"/>
      <c r="I30" s="54"/>
    </row>
    <row r="31" spans="1:12" ht="12.75">
      <c r="A31" s="80"/>
      <c r="B31" s="59"/>
      <c r="C31" s="59"/>
      <c r="D31" s="59"/>
      <c r="E31" s="59"/>
      <c r="F31" s="59"/>
      <c r="G31" s="59"/>
      <c r="H31" s="88"/>
      <c r="I31" s="54"/>
      <c r="L31" s="90"/>
    </row>
    <row r="32" spans="1:9" ht="12.75">
      <c r="A32" s="80"/>
      <c r="B32" s="59"/>
      <c r="C32" s="59"/>
      <c r="D32" s="59"/>
      <c r="E32" s="59"/>
      <c r="F32" s="59"/>
      <c r="G32" s="59"/>
      <c r="H32" s="88"/>
      <c r="I32" s="54"/>
    </row>
    <row r="33" spans="1:12" ht="12.75">
      <c r="A33" s="80" t="s">
        <v>31</v>
      </c>
      <c r="B33" s="59"/>
      <c r="C33" s="59"/>
      <c r="D33" s="59"/>
      <c r="E33" s="59"/>
      <c r="F33" s="59"/>
      <c r="G33" s="59"/>
      <c r="H33" s="59"/>
      <c r="I33" s="100">
        <f>IF(M34=1,0,INDEX(L35:L42,M34)+10)</f>
        <v>0</v>
      </c>
      <c r="L33" s="61" t="s">
        <v>32</v>
      </c>
    </row>
    <row r="34" spans="1:13" ht="12.75">
      <c r="A34" s="89" t="s">
        <v>48</v>
      </c>
      <c r="B34" s="59"/>
      <c r="C34" s="59"/>
      <c r="D34" s="59"/>
      <c r="E34" s="59"/>
      <c r="F34" s="59"/>
      <c r="G34" s="59"/>
      <c r="H34" s="88"/>
      <c r="I34" s="54"/>
      <c r="L34" s="85" t="s">
        <v>21</v>
      </c>
      <c r="M34" s="60">
        <v>1</v>
      </c>
    </row>
    <row r="35" spans="1:13" ht="12.75">
      <c r="A35" s="59"/>
      <c r="B35" s="59"/>
      <c r="C35" s="59"/>
      <c r="D35" s="59"/>
      <c r="E35" s="59"/>
      <c r="F35" s="59"/>
      <c r="G35" s="59"/>
      <c r="H35" s="59"/>
      <c r="I35" s="54"/>
      <c r="L35" s="70">
        <v>0</v>
      </c>
      <c r="M35" s="60" t="s">
        <v>30</v>
      </c>
    </row>
    <row r="36" spans="1:13" ht="12.75">
      <c r="A36" s="91"/>
      <c r="B36" s="92"/>
      <c r="C36" s="92"/>
      <c r="D36" s="92"/>
      <c r="E36" s="92"/>
      <c r="F36" s="92"/>
      <c r="G36" s="92"/>
      <c r="H36" s="92"/>
      <c r="I36" s="54"/>
      <c r="L36" s="70">
        <v>0</v>
      </c>
      <c r="M36" s="75" t="s">
        <v>49</v>
      </c>
    </row>
    <row r="37" spans="1:13" ht="12.75">
      <c r="A37" s="92"/>
      <c r="B37" s="92"/>
      <c r="C37" s="92"/>
      <c r="D37" s="92"/>
      <c r="E37" s="92"/>
      <c r="F37" s="92"/>
      <c r="G37" s="92"/>
      <c r="H37" s="92"/>
      <c r="I37" s="92"/>
      <c r="L37" s="70">
        <v>0</v>
      </c>
      <c r="M37" s="60" t="s">
        <v>34</v>
      </c>
    </row>
    <row r="38" spans="1:13" ht="12.75">
      <c r="A38" s="113" t="s">
        <v>50</v>
      </c>
      <c r="B38" s="110"/>
      <c r="C38" s="110"/>
      <c r="D38" s="110"/>
      <c r="E38" s="59"/>
      <c r="F38" s="59"/>
      <c r="G38" s="59"/>
      <c r="H38" s="59"/>
      <c r="I38" s="100">
        <f>IF(J38,L44,0)</f>
        <v>0</v>
      </c>
      <c r="J38" s="60" t="b">
        <v>0</v>
      </c>
      <c r="L38" s="70">
        <v>65</v>
      </c>
      <c r="M38" s="60" t="s">
        <v>35</v>
      </c>
    </row>
    <row r="39" spans="1:13" ht="12.75">
      <c r="A39" s="92"/>
      <c r="B39" s="92"/>
      <c r="C39" s="92"/>
      <c r="D39" s="92"/>
      <c r="E39" s="92"/>
      <c r="F39" s="92"/>
      <c r="G39" s="92"/>
      <c r="H39" s="92"/>
      <c r="I39" s="92"/>
      <c r="L39" s="70">
        <v>75</v>
      </c>
      <c r="M39" s="60" t="s">
        <v>36</v>
      </c>
    </row>
    <row r="40" spans="1:13" ht="12.75">
      <c r="A40" s="113" t="s">
        <v>18</v>
      </c>
      <c r="B40" s="110"/>
      <c r="C40" s="110"/>
      <c r="D40" s="110"/>
      <c r="E40" s="59"/>
      <c r="F40" s="120" t="s">
        <v>19</v>
      </c>
      <c r="G40" s="120"/>
      <c r="H40" s="120"/>
      <c r="I40" s="100">
        <f>IF(J40,95/2,0)</f>
        <v>0</v>
      </c>
      <c r="J40" s="60" t="b">
        <v>0</v>
      </c>
      <c r="L40" s="70">
        <v>75</v>
      </c>
      <c r="M40" s="75" t="s">
        <v>66</v>
      </c>
    </row>
    <row r="41" spans="1:13" ht="12.75">
      <c r="A41" s="72"/>
      <c r="B41" s="72"/>
      <c r="C41" s="72"/>
      <c r="D41" s="72"/>
      <c r="E41" s="72"/>
      <c r="F41" s="72"/>
      <c r="G41" s="72"/>
      <c r="H41" s="72"/>
      <c r="I41" s="58"/>
      <c r="L41" s="70">
        <v>75</v>
      </c>
      <c r="M41" s="60" t="s">
        <v>33</v>
      </c>
    </row>
    <row r="42" spans="1:13" ht="12.75">
      <c r="A42" s="113" t="s">
        <v>20</v>
      </c>
      <c r="B42" s="110"/>
      <c r="C42" s="110"/>
      <c r="D42" s="110"/>
      <c r="E42" s="72"/>
      <c r="F42" s="117" t="s">
        <v>52</v>
      </c>
      <c r="G42" s="110"/>
      <c r="H42" s="110"/>
      <c r="I42" s="101">
        <f>IF(J42,L46,0)</f>
        <v>0</v>
      </c>
      <c r="J42" s="60" t="b">
        <v>0</v>
      </c>
      <c r="L42" s="90">
        <v>0</v>
      </c>
      <c r="M42" s="60" t="s">
        <v>43</v>
      </c>
    </row>
    <row r="43" spans="1:9" ht="12.75">
      <c r="A43" s="72"/>
      <c r="B43" s="72"/>
      <c r="C43" s="72"/>
      <c r="D43" s="72"/>
      <c r="E43" s="72"/>
      <c r="F43" s="72"/>
      <c r="G43" s="72"/>
      <c r="H43" s="72"/>
      <c r="I43" s="58"/>
    </row>
    <row r="44" spans="1:13" ht="12.75">
      <c r="A44" s="113" t="s">
        <v>54</v>
      </c>
      <c r="B44" s="114"/>
      <c r="C44" s="114"/>
      <c r="D44" s="114"/>
      <c r="E44" s="92"/>
      <c r="F44" s="92"/>
      <c r="G44" s="92"/>
      <c r="H44" s="93" t="s">
        <v>19</v>
      </c>
      <c r="I44" s="101">
        <f>IF(J44,95*0.5,0)</f>
        <v>0</v>
      </c>
      <c r="J44" s="60" t="b">
        <v>0</v>
      </c>
      <c r="L44" s="94">
        <v>15</v>
      </c>
      <c r="M44" s="75" t="s">
        <v>51</v>
      </c>
    </row>
    <row r="45" spans="1:12" ht="12.75">
      <c r="A45" s="95"/>
      <c r="B45" s="92"/>
      <c r="C45" s="92"/>
      <c r="D45" s="92"/>
      <c r="E45" s="92"/>
      <c r="F45" s="92"/>
      <c r="G45" s="92"/>
      <c r="H45" s="93"/>
      <c r="I45" s="58"/>
      <c r="L45" s="61"/>
    </row>
    <row r="46" spans="1:13" ht="12.75">
      <c r="A46" s="113" t="s">
        <v>64</v>
      </c>
      <c r="B46" s="114"/>
      <c r="C46" s="114"/>
      <c r="D46" s="114"/>
      <c r="E46" s="92"/>
      <c r="F46" s="92"/>
      <c r="G46" s="92"/>
      <c r="H46" s="93"/>
      <c r="I46" s="101">
        <f>IF(J46,15,0)</f>
        <v>0</v>
      </c>
      <c r="J46" s="60" t="b">
        <v>0</v>
      </c>
      <c r="L46" s="94">
        <v>15</v>
      </c>
      <c r="M46" s="75" t="s">
        <v>53</v>
      </c>
    </row>
    <row r="47" spans="1:12" ht="12.75">
      <c r="A47" s="59"/>
      <c r="B47" s="59"/>
      <c r="C47" s="59"/>
      <c r="D47" s="59"/>
      <c r="E47" s="59"/>
      <c r="F47" s="59"/>
      <c r="G47" s="59"/>
      <c r="H47" s="59"/>
      <c r="I47" s="54"/>
      <c r="L47" s="61"/>
    </row>
    <row r="48" spans="1:12" ht="12.75">
      <c r="A48" s="113" t="s">
        <v>65</v>
      </c>
      <c r="B48" s="114"/>
      <c r="C48" s="114"/>
      <c r="D48" s="114"/>
      <c r="E48" s="59"/>
      <c r="F48" s="59"/>
      <c r="G48" s="59"/>
      <c r="H48" s="59"/>
      <c r="I48" s="101">
        <f>IF(J48,25,0)</f>
        <v>0</v>
      </c>
      <c r="J48" s="60" t="b">
        <v>0</v>
      </c>
      <c r="L48" s="96"/>
    </row>
    <row r="49" spans="1:12" ht="12.75">
      <c r="A49" s="59"/>
      <c r="B49" s="59"/>
      <c r="C49" s="59"/>
      <c r="D49" s="59"/>
      <c r="E49" s="59"/>
      <c r="F49" s="59"/>
      <c r="G49" s="59"/>
      <c r="H49" s="59"/>
      <c r="I49" s="54"/>
      <c r="L49" s="96"/>
    </row>
    <row r="50" spans="1:12" ht="12.75">
      <c r="A50" s="113" t="s">
        <v>56</v>
      </c>
      <c r="B50" s="114"/>
      <c r="C50" s="114"/>
      <c r="D50" s="114"/>
      <c r="E50" s="92"/>
      <c r="F50" s="92"/>
      <c r="G50" s="92"/>
      <c r="H50" s="93"/>
      <c r="I50" s="58"/>
      <c r="L50" s="96"/>
    </row>
    <row r="51" spans="1:9" ht="12.75">
      <c r="A51" s="80"/>
      <c r="B51" s="59"/>
      <c r="C51" s="59"/>
      <c r="D51" s="59"/>
      <c r="E51" s="59"/>
      <c r="F51" s="59"/>
      <c r="G51" s="59"/>
      <c r="H51" s="97" t="s">
        <v>4</v>
      </c>
      <c r="I51" s="54">
        <f>SUM(I11:I50)</f>
        <v>140</v>
      </c>
    </row>
  </sheetData>
  <sheetProtection selectLockedCells="1"/>
  <mergeCells count="23">
    <mergeCell ref="F42:H42"/>
    <mergeCell ref="F26:G26"/>
    <mergeCell ref="A38:D38"/>
    <mergeCell ref="A40:D40"/>
    <mergeCell ref="F40:H40"/>
    <mergeCell ref="A48:D48"/>
    <mergeCell ref="A50:D50"/>
    <mergeCell ref="A44:D44"/>
    <mergeCell ref="A42:D42"/>
    <mergeCell ref="A46:D46"/>
    <mergeCell ref="A11:B11"/>
    <mergeCell ref="A24:C24"/>
    <mergeCell ref="B26:D26"/>
    <mergeCell ref="B25:D25"/>
    <mergeCell ref="A13:F13"/>
    <mergeCell ref="A16:B16"/>
    <mergeCell ref="A18:B18"/>
    <mergeCell ref="B5:G5"/>
    <mergeCell ref="J6:K6"/>
    <mergeCell ref="B9:G9"/>
    <mergeCell ref="B8:G8"/>
    <mergeCell ref="B7:C7"/>
    <mergeCell ref="B6:G6"/>
  </mergeCells>
  <hyperlinks>
    <hyperlink ref="A16" r:id="rId1" display="Have License:"/>
    <hyperlink ref="A24" r:id="rId2" display="Archive Existing Installation"/>
    <hyperlink ref="B25" r:id="rId3" display="14 Day Server Recall"/>
    <hyperlink ref="B26" r:id="rId4" display="Archived On Optical Media"/>
    <hyperlink ref="A11" r:id="rId5" display="Base Labor Charge"/>
    <hyperlink ref="A11:B11" r:id="rId6" display="Base Labor Charge"/>
    <hyperlink ref="A13:F13" r:id="rId7" display="Perform Low Level Disk Format &amp; Diagnostics On Drive C:"/>
    <hyperlink ref="A16:B16" r:id="rId8" display="Have License:"/>
  </hyperlinks>
  <printOptions/>
  <pageMargins left="0.75" right="0.75" top="1" bottom="1" header="0.5" footer="0.5"/>
  <pageSetup horizontalDpi="300" verticalDpi="300" orientation="portrait" r:id="rId11"/>
  <headerFooter alignWithMargins="0">
    <oddHeader>&amp;LPCR-Works, LLC.
P.O. Box 6423
Bridgewater, NJ 08807&amp;C&amp;G&amp;Re-Mail: 
Voice: 908-872-3551
</oddHeader>
    <oddFooter>&amp;LPage &amp;P&amp;CCopyright (c) 2004-2008 PCR-Works, LLC.&amp;RVersion: 20</oddFooter>
  </headerFooter>
  <legacyDrawing r:id="rId9"/>
  <legacyDrawingHF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51"/>
  <sheetViews>
    <sheetView showGridLines="0" workbookViewId="0" topLeftCell="A2">
      <selection activeCell="I38" sqref="I38"/>
    </sheetView>
  </sheetViews>
  <sheetFormatPr defaultColWidth="9.140625" defaultRowHeight="12.75"/>
  <cols>
    <col min="1" max="8" width="9.140625" style="15" customWidth="1"/>
    <col min="9" max="9" width="11.00390625" style="16" customWidth="1"/>
    <col min="10" max="16384" width="9.140625" style="25" customWidth="1"/>
  </cols>
  <sheetData>
    <row r="1" spans="1:9" ht="12.75">
      <c r="A1"/>
      <c r="B1"/>
      <c r="C1"/>
      <c r="D1"/>
      <c r="E1"/>
      <c r="F1"/>
      <c r="G1"/>
      <c r="H1"/>
      <c r="I1" s="5"/>
    </row>
    <row r="2" spans="1:9" ht="12.75">
      <c r="A2" s="23"/>
      <c r="B2" s="14"/>
      <c r="C2" s="21"/>
      <c r="D2" s="1"/>
      <c r="E2" s="1"/>
      <c r="F2" s="1"/>
      <c r="G2" s="14"/>
      <c r="H2" s="1"/>
      <c r="I2" s="6"/>
    </row>
    <row r="3" spans="1:9" ht="18.75">
      <c r="A3" s="2"/>
      <c r="B3" s="2"/>
      <c r="C3" s="2"/>
      <c r="D3" s="2"/>
      <c r="E3" s="2"/>
      <c r="F3" s="2"/>
      <c r="G3" s="2"/>
      <c r="H3" s="2"/>
      <c r="I3" s="39" t="s">
        <v>40</v>
      </c>
    </row>
    <row r="4" spans="1:9" ht="15.75">
      <c r="A4" s="24">
        <f ca="1">TODAY()</f>
        <v>39768</v>
      </c>
      <c r="B4" s="2"/>
      <c r="C4" s="2"/>
      <c r="D4"/>
      <c r="E4"/>
      <c r="F4" s="2"/>
      <c r="G4" s="22"/>
      <c r="H4" s="22"/>
      <c r="I4" s="41" t="str">
        <f>'Work Order'!H3</f>
        <v>20081116-01</v>
      </c>
    </row>
    <row r="5" spans="1:9" ht="12.75">
      <c r="A5"/>
      <c r="B5"/>
      <c r="C5"/>
      <c r="D5"/>
      <c r="E5"/>
      <c r="F5"/>
      <c r="G5" s="10"/>
      <c r="H5"/>
      <c r="I5" s="5"/>
    </row>
    <row r="6" spans="1:9" ht="12.75">
      <c r="A6" s="36" t="s">
        <v>6</v>
      </c>
      <c r="B6" s="28">
        <f>'Work Order'!B5</f>
        <v>0</v>
      </c>
      <c r="C6" s="29"/>
      <c r="D6" s="29"/>
      <c r="E6" s="29"/>
      <c r="F6" s="29"/>
      <c r="G6" s="30"/>
      <c r="H6"/>
      <c r="I6" s="5"/>
    </row>
    <row r="7" spans="1:9" ht="12.75">
      <c r="A7" s="36" t="s">
        <v>7</v>
      </c>
      <c r="B7" s="28">
        <f>'Work Order'!B6</f>
        <v>0</v>
      </c>
      <c r="C7" s="29"/>
      <c r="D7" s="29"/>
      <c r="E7" s="29"/>
      <c r="F7" s="29"/>
      <c r="G7" s="30"/>
      <c r="H7"/>
      <c r="I7" s="5"/>
    </row>
    <row r="8" spans="1:9" ht="12.75">
      <c r="A8" s="36" t="s">
        <v>8</v>
      </c>
      <c r="B8" s="31">
        <f>'Work Order'!B7</f>
        <v>0</v>
      </c>
      <c r="C8" s="32"/>
      <c r="D8" s="35" t="s">
        <v>9</v>
      </c>
      <c r="E8" s="33">
        <f>'Work Order'!E7</f>
        <v>0</v>
      </c>
      <c r="F8" s="35" t="s">
        <v>10</v>
      </c>
      <c r="G8" s="33">
        <f>'Work Order'!G7</f>
        <v>0</v>
      </c>
      <c r="H8"/>
      <c r="I8" s="5"/>
    </row>
    <row r="9" spans="1:9" ht="12.75">
      <c r="A9" s="36" t="s">
        <v>12</v>
      </c>
      <c r="B9" s="28">
        <f>'Work Order'!B8</f>
        <v>0</v>
      </c>
      <c r="C9" s="29"/>
      <c r="D9" s="29"/>
      <c r="E9" s="29"/>
      <c r="F9" s="29"/>
      <c r="G9" s="30"/>
      <c r="H9"/>
      <c r="I9" s="5"/>
    </row>
    <row r="10" spans="1:9" ht="12.75">
      <c r="A10" s="36" t="s">
        <v>11</v>
      </c>
      <c r="B10" s="28">
        <f>'Work Order'!B9</f>
        <v>0</v>
      </c>
      <c r="C10" s="29"/>
      <c r="D10" s="29"/>
      <c r="E10" s="29"/>
      <c r="F10" s="34"/>
      <c r="G10" s="30"/>
      <c r="H10"/>
      <c r="I10" s="5"/>
    </row>
    <row r="11" spans="1:9" ht="12.75">
      <c r="A11" s="18"/>
      <c r="B11" s="2"/>
      <c r="C11" s="2"/>
      <c r="D11" s="2"/>
      <c r="E11" s="2"/>
      <c r="F11" s="19"/>
      <c r="G11" s="2"/>
      <c r="H11"/>
      <c r="I11" s="5"/>
    </row>
    <row r="12" spans="1:9" ht="12.75">
      <c r="A12" s="20" t="s">
        <v>13</v>
      </c>
      <c r="B12" s="2"/>
      <c r="C12" s="2"/>
      <c r="D12" s="2"/>
      <c r="E12" s="2"/>
      <c r="F12" s="19"/>
      <c r="G12" s="2"/>
      <c r="H12"/>
      <c r="I12" s="5">
        <f>'Work Order'!I11</f>
        <v>140</v>
      </c>
    </row>
    <row r="13" spans="1:9" ht="12.75">
      <c r="A13"/>
      <c r="B13"/>
      <c r="C13"/>
      <c r="D13"/>
      <c r="E13"/>
      <c r="F13"/>
      <c r="G13"/>
      <c r="H13"/>
      <c r="I13" s="5"/>
    </row>
    <row r="14" spans="1:9" ht="12.75">
      <c r="A14" s="4" t="s">
        <v>5</v>
      </c>
      <c r="B14"/>
      <c r="C14"/>
      <c r="D14"/>
      <c r="E14"/>
      <c r="F14"/>
      <c r="G14"/>
      <c r="H14"/>
      <c r="I14" s="5">
        <f>'Work Order'!I13</f>
        <v>0</v>
      </c>
    </row>
    <row r="15" spans="1:9" ht="12.75">
      <c r="A15"/>
      <c r="B15"/>
      <c r="C15"/>
      <c r="D15" s="10"/>
      <c r="E15" s="13"/>
      <c r="F15" s="11"/>
      <c r="G15" s="12"/>
      <c r="H15"/>
      <c r="I15" s="5"/>
    </row>
    <row r="16" spans="1:9" ht="12.75">
      <c r="A16" s="4" t="s">
        <v>0</v>
      </c>
      <c r="B16"/>
      <c r="C16" t="str">
        <f>INDEX('Work Order'!M2:M9,'Work Order'!M1)</f>
        <v>Windows XP Home</v>
      </c>
      <c r="D16"/>
      <c r="E16"/>
      <c r="F16" s="3"/>
      <c r="G16"/>
      <c r="H16"/>
      <c r="I16" s="5">
        <f>'Work Order'!I15</f>
        <v>0</v>
      </c>
    </row>
    <row r="17" spans="1:9" ht="12.75">
      <c r="A17" s="22"/>
      <c r="B17" s="4"/>
      <c r="C17"/>
      <c r="D17"/>
      <c r="E17"/>
      <c r="F17"/>
      <c r="G17"/>
      <c r="H17"/>
      <c r="I17" s="5"/>
    </row>
    <row r="18" spans="1:9" ht="12.75">
      <c r="A18" s="4" t="s">
        <v>37</v>
      </c>
      <c r="B18" s="17"/>
      <c r="C18" s="2"/>
      <c r="D18" s="10"/>
      <c r="E18" s="13"/>
      <c r="F18" s="2"/>
      <c r="G18" s="2"/>
      <c r="H18"/>
      <c r="I18" s="5">
        <f>SUM('Work Order'!I25:I26)</f>
        <v>0</v>
      </c>
    </row>
    <row r="19" spans="1:9" ht="12.75">
      <c r="A19"/>
      <c r="B19"/>
      <c r="C19"/>
      <c r="D19"/>
      <c r="E19"/>
      <c r="F19" s="2"/>
      <c r="G19" s="2"/>
      <c r="H19" s="2"/>
      <c r="I19" s="26"/>
    </row>
    <row r="20" spans="1:9" ht="12.75">
      <c r="A20" s="4" t="s">
        <v>23</v>
      </c>
      <c r="B20" s="17"/>
      <c r="C20" s="8"/>
      <c r="D20" s="4"/>
      <c r="E20"/>
      <c r="F20"/>
      <c r="G20"/>
      <c r="H20"/>
      <c r="I20" s="5">
        <f>'Work Order'!I28</f>
        <v>0</v>
      </c>
    </row>
    <row r="21" spans="1:9" ht="12.75">
      <c r="A21" s="4"/>
      <c r="B21"/>
      <c r="C21"/>
      <c r="D21"/>
      <c r="E21" s="7"/>
      <c r="F21"/>
      <c r="G21" s="2"/>
      <c r="H21"/>
      <c r="I21" s="5"/>
    </row>
    <row r="22" spans="1:9" ht="12.75">
      <c r="A22" s="4" t="s">
        <v>32</v>
      </c>
      <c r="B22"/>
      <c r="C22"/>
      <c r="D22"/>
      <c r="E22" s="7"/>
      <c r="F22"/>
      <c r="G22" s="2"/>
      <c r="H22"/>
      <c r="I22" s="5">
        <f>'Work Order'!I33</f>
        <v>0</v>
      </c>
    </row>
    <row r="23" spans="1:9" ht="12.75">
      <c r="A23"/>
      <c r="B23"/>
      <c r="C23"/>
      <c r="D23"/>
      <c r="E23" s="7"/>
      <c r="F23"/>
      <c r="G23" s="2"/>
      <c r="H23"/>
      <c r="I23" s="5"/>
    </row>
    <row r="24" spans="1:9" ht="12.75">
      <c r="A24" s="121" t="s">
        <v>50</v>
      </c>
      <c r="B24" s="114"/>
      <c r="C24" s="114"/>
      <c r="D24" s="114"/>
      <c r="E24" s="7"/>
      <c r="F24"/>
      <c r="G24" s="2"/>
      <c r="H24"/>
      <c r="I24" s="5">
        <f>'Work Order'!I38</f>
        <v>0</v>
      </c>
    </row>
    <row r="25" spans="1:9" ht="12.75">
      <c r="A25" s="27"/>
      <c r="B25"/>
      <c r="C25"/>
      <c r="D25"/>
      <c r="E25" s="7"/>
      <c r="F25"/>
      <c r="G25"/>
      <c r="H25"/>
      <c r="I25" s="5"/>
    </row>
    <row r="26" spans="1:9" ht="12.75">
      <c r="A26" s="121" t="s">
        <v>18</v>
      </c>
      <c r="B26" s="114"/>
      <c r="C26" s="114"/>
      <c r="D26" s="114"/>
      <c r="E26" s="5"/>
      <c r="F26"/>
      <c r="G26"/>
      <c r="H26"/>
      <c r="I26" s="5">
        <f>'Work Order'!I40</f>
        <v>0</v>
      </c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6"/>
    </row>
    <row r="28" spans="1:9" ht="12.75">
      <c r="A28" s="121" t="s">
        <v>20</v>
      </c>
      <c r="B28" s="114"/>
      <c r="C28" s="114"/>
      <c r="D28" s="114"/>
      <c r="E28" s="22"/>
      <c r="F28" s="22"/>
      <c r="G28" s="22"/>
      <c r="H28" s="22"/>
      <c r="I28" s="5">
        <f>'Work Order'!I42</f>
        <v>0</v>
      </c>
    </row>
    <row r="29" spans="1:9" ht="12.75">
      <c r="A29"/>
      <c r="B29" s="22"/>
      <c r="C29" s="22"/>
      <c r="D29" s="22"/>
      <c r="E29" s="22"/>
      <c r="F29" s="22"/>
      <c r="G29" s="22"/>
      <c r="H29" s="22"/>
      <c r="I29" s="26"/>
    </row>
    <row r="30" spans="1:9" ht="12.75">
      <c r="A30" s="4" t="s">
        <v>54</v>
      </c>
      <c r="B30" s="22"/>
      <c r="C30" s="22"/>
      <c r="D30" s="22"/>
      <c r="E30" s="22"/>
      <c r="F30" s="22"/>
      <c r="G30" s="22"/>
      <c r="H30" s="22"/>
      <c r="I30" s="5">
        <f>'Work Order'!I44</f>
        <v>0</v>
      </c>
    </row>
    <row r="31" spans="1:9" ht="12.75">
      <c r="A31"/>
      <c r="B31" s="22"/>
      <c r="C31" s="22"/>
      <c r="D31" s="22"/>
      <c r="E31" s="22"/>
      <c r="F31" s="22"/>
      <c r="G31" s="22"/>
      <c r="H31" s="22"/>
      <c r="I31" s="26"/>
    </row>
    <row r="32" spans="1:9" ht="12.75">
      <c r="A32" s="4" t="s">
        <v>64</v>
      </c>
      <c r="B32" s="22"/>
      <c r="C32" s="22"/>
      <c r="D32" s="22"/>
      <c r="E32" s="22"/>
      <c r="F32" s="22"/>
      <c r="G32" s="22"/>
      <c r="H32" s="45"/>
      <c r="I32" s="5">
        <f>'Work Order'!I46</f>
        <v>0</v>
      </c>
    </row>
    <row r="33" spans="1:9" ht="12.75">
      <c r="A33" s="22"/>
      <c r="B33" s="22"/>
      <c r="C33" s="22"/>
      <c r="D33" s="22"/>
      <c r="E33" s="22"/>
      <c r="F33" s="22"/>
      <c r="G33" s="22"/>
      <c r="H33" s="22"/>
      <c r="I33" s="26"/>
    </row>
    <row r="34" spans="1:9" ht="12.75">
      <c r="A34" s="4" t="s">
        <v>65</v>
      </c>
      <c r="B34" s="22"/>
      <c r="C34" s="22"/>
      <c r="D34" s="22"/>
      <c r="E34" s="22"/>
      <c r="F34" s="22"/>
      <c r="G34" s="22"/>
      <c r="H34" s="45"/>
      <c r="I34" s="5">
        <f>'Work Order'!I48</f>
        <v>0</v>
      </c>
    </row>
    <row r="35" spans="1:9" ht="12.75">
      <c r="A35" s="22"/>
      <c r="B35" s="22"/>
      <c r="C35" s="22"/>
      <c r="D35" s="22"/>
      <c r="E35" s="22"/>
      <c r="F35" s="22"/>
      <c r="G35" s="22"/>
      <c r="H35" s="22"/>
      <c r="I35" s="26"/>
    </row>
    <row r="36" spans="1:9" ht="12.75">
      <c r="A36" s="4" t="s">
        <v>57</v>
      </c>
      <c r="B36" s="22"/>
      <c r="C36" s="22"/>
      <c r="D36" s="22"/>
      <c r="E36" s="22"/>
      <c r="F36" s="22"/>
      <c r="G36" s="22"/>
      <c r="H36" s="22"/>
      <c r="I36" s="5">
        <f>'Work Order'!I50</f>
        <v>0</v>
      </c>
    </row>
    <row r="37" spans="1:9" ht="12.75">
      <c r="A37"/>
      <c r="B37" s="22"/>
      <c r="C37" s="22"/>
      <c r="D37" s="22"/>
      <c r="E37" s="22"/>
      <c r="F37" s="22"/>
      <c r="G37" s="22"/>
      <c r="H37" s="22"/>
      <c r="I37" s="26"/>
    </row>
    <row r="38" spans="1:9" ht="12.75">
      <c r="A38" s="4"/>
      <c r="B38" s="22"/>
      <c r="C38" s="22"/>
      <c r="D38" s="22"/>
      <c r="E38" s="22"/>
      <c r="F38" s="22"/>
      <c r="G38" s="22"/>
      <c r="H38" s="45"/>
      <c r="I38" s="5"/>
    </row>
    <row r="39" spans="1:9" ht="12.75">
      <c r="A39" s="22"/>
      <c r="B39" s="22"/>
      <c r="C39" s="22"/>
      <c r="D39" s="22"/>
      <c r="E39" s="22"/>
      <c r="F39" s="22"/>
      <c r="G39" s="22"/>
      <c r="H39" s="22"/>
      <c r="I39" s="26"/>
    </row>
    <row r="40" spans="1:9" ht="12.75">
      <c r="A40" s="4"/>
      <c r="B40" s="22"/>
      <c r="C40" s="22"/>
      <c r="D40" s="22"/>
      <c r="E40" s="22"/>
      <c r="F40" s="22"/>
      <c r="G40" s="22"/>
      <c r="H40" s="22"/>
      <c r="I40" s="5"/>
    </row>
    <row r="41" spans="1:9" ht="12.75">
      <c r="A41" s="27"/>
      <c r="B41" s="22"/>
      <c r="C41" s="22"/>
      <c r="D41" s="22"/>
      <c r="E41" s="22"/>
      <c r="F41" s="22"/>
      <c r="G41" s="22"/>
      <c r="H41" s="22"/>
      <c r="I41" s="26"/>
    </row>
    <row r="42" spans="1:9" ht="12.75">
      <c r="A42" s="4"/>
      <c r="B42" s="22"/>
      <c r="C42" s="22"/>
      <c r="D42" s="22"/>
      <c r="E42" s="22"/>
      <c r="F42" s="22"/>
      <c r="G42" s="22"/>
      <c r="H42" s="22"/>
      <c r="I42" s="5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6"/>
    </row>
    <row r="44" spans="1:9" ht="12.75">
      <c r="A44" s="4"/>
      <c r="B44" s="22"/>
      <c r="C44" s="22"/>
      <c r="D44" s="22"/>
      <c r="E44" s="22"/>
      <c r="F44" s="22"/>
      <c r="G44" s="22"/>
      <c r="H44" s="22"/>
      <c r="I44" s="5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6"/>
    </row>
    <row r="46" spans="1:9" ht="12.75">
      <c r="A46" s="4"/>
      <c r="B46" s="22"/>
      <c r="C46" s="22"/>
      <c r="D46" s="22"/>
      <c r="E46" s="22"/>
      <c r="F46" s="22"/>
      <c r="G46" s="22"/>
      <c r="H46" s="22"/>
      <c r="I46" s="5"/>
    </row>
    <row r="47" spans="1:9" ht="12.75">
      <c r="A47" s="38"/>
      <c r="B47" s="22"/>
      <c r="C47" s="22"/>
      <c r="D47" s="22"/>
      <c r="E47" s="22"/>
      <c r="F47" s="22"/>
      <c r="G47" s="22"/>
      <c r="H47" s="22"/>
      <c r="I47" s="26"/>
    </row>
    <row r="48" spans="1:9" ht="12.75">
      <c r="A48" s="4"/>
      <c r="B48" s="22"/>
      <c r="C48" s="22"/>
      <c r="D48" s="22"/>
      <c r="E48" s="22"/>
      <c r="F48" s="22"/>
      <c r="G48" s="22"/>
      <c r="H48" s="22"/>
      <c r="I48" s="5"/>
    </row>
    <row r="49" spans="1:9" ht="12.75">
      <c r="A49" s="40"/>
      <c r="B49" s="22"/>
      <c r="C49" s="22"/>
      <c r="D49" s="22"/>
      <c r="E49" s="22"/>
      <c r="F49" s="22"/>
      <c r="G49" s="22"/>
      <c r="H49" s="37"/>
      <c r="I49" s="26"/>
    </row>
    <row r="50" spans="1:9" ht="12.75">
      <c r="A50" s="4" t="s">
        <v>14</v>
      </c>
      <c r="B50"/>
      <c r="C50"/>
      <c r="D50"/>
      <c r="E50"/>
      <c r="F50"/>
      <c r="G50"/>
      <c r="H50" s="9" t="s">
        <v>4</v>
      </c>
      <c r="I50" s="5">
        <f>SUM(I12:I48)</f>
        <v>140</v>
      </c>
    </row>
    <row r="51" spans="1:9" ht="12.75">
      <c r="A51" s="40"/>
      <c r="B51" s="22"/>
      <c r="C51" s="22"/>
      <c r="D51" s="22"/>
      <c r="E51" s="22"/>
      <c r="F51" s="22"/>
      <c r="G51" s="22"/>
      <c r="H51" s="37"/>
      <c r="I51" s="26"/>
    </row>
  </sheetData>
  <sheetProtection/>
  <mergeCells count="3">
    <mergeCell ref="A24:D24"/>
    <mergeCell ref="A26:D26"/>
    <mergeCell ref="A28:D28"/>
  </mergeCells>
  <hyperlinks>
    <hyperlink ref="A12" r:id="rId1" display="Base Labor Charge"/>
  </hyperlinks>
  <printOptions/>
  <pageMargins left="0.75" right="0.75" top="1" bottom="1" header="0.5" footer="0.5"/>
  <pageSetup horizontalDpi="600" verticalDpi="600" orientation="portrait" r:id="rId3"/>
  <headerFooter alignWithMargins="0">
    <oddHeader>&amp;LPCR-Works, LLC.
P.O. Box 6423
Bridgewater, NJ 08807&amp;C&amp;G&amp;Re-Mail: 
Voice: 908-872-3551
</oddHeader>
    <oddFooter>&amp;LPage &amp;P of &amp;N&amp;CCopyright (c) 2004-2008 PCR-Works, LLC.&amp;RVersion: 2.0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7.140625" style="0" bestFit="1" customWidth="1"/>
    <col min="2" max="2" width="9.28125" style="0" customWidth="1"/>
    <col min="3" max="3" width="5.00390625" style="0" bestFit="1" customWidth="1"/>
    <col min="4" max="4" width="67.00390625" style="48" customWidth="1"/>
  </cols>
  <sheetData>
    <row r="1" spans="1:2" ht="12.75">
      <c r="A1" s="47" t="s">
        <v>41</v>
      </c>
      <c r="B1" s="24" t="str">
        <f>'Work Order'!H3</f>
        <v>20081116-01</v>
      </c>
    </row>
    <row r="3" spans="1:4" ht="12.75">
      <c r="A3" s="49" t="s">
        <v>58</v>
      </c>
      <c r="B3" s="49" t="s">
        <v>59</v>
      </c>
      <c r="C3" s="49" t="s">
        <v>61</v>
      </c>
      <c r="D3" s="50" t="s">
        <v>60</v>
      </c>
    </row>
    <row r="4" spans="1:4" ht="12.75">
      <c r="A4" s="51"/>
      <c r="B4" s="51"/>
      <c r="C4" s="51"/>
      <c r="D4" s="52"/>
    </row>
    <row r="5" spans="1:4" ht="12.75">
      <c r="A5" s="51"/>
      <c r="B5" s="51"/>
      <c r="C5" s="51"/>
      <c r="D5" s="52"/>
    </row>
    <row r="6" spans="1:4" ht="12.75">
      <c r="A6" s="51"/>
      <c r="B6" s="51"/>
      <c r="C6" s="51"/>
      <c r="D6" s="52"/>
    </row>
    <row r="7" spans="1:4" ht="12.75">
      <c r="A7" s="51"/>
      <c r="B7" s="51"/>
      <c r="C7" s="51"/>
      <c r="D7" s="52"/>
    </row>
    <row r="8" spans="1:4" ht="12.75">
      <c r="A8" s="51"/>
      <c r="B8" s="51"/>
      <c r="C8" s="51"/>
      <c r="D8" s="52"/>
    </row>
    <row r="9" spans="1:4" ht="12.75">
      <c r="A9" s="51"/>
      <c r="B9" s="51"/>
      <c r="C9" s="51"/>
      <c r="D9" s="52"/>
    </row>
    <row r="10" spans="1:4" ht="12.75">
      <c r="A10" s="51"/>
      <c r="B10" s="51"/>
      <c r="C10" s="51"/>
      <c r="D10" s="52"/>
    </row>
    <row r="11" spans="1:4" ht="12.75">
      <c r="A11" s="51"/>
      <c r="B11" s="51"/>
      <c r="C11" s="51"/>
      <c r="D11" s="52"/>
    </row>
    <row r="12" spans="1:4" ht="12.75">
      <c r="A12" s="51"/>
      <c r="B12" s="51"/>
      <c r="C12" s="51"/>
      <c r="D12" s="52"/>
    </row>
    <row r="13" spans="1:4" ht="12.75">
      <c r="A13" s="51"/>
      <c r="B13" s="51"/>
      <c r="C13" s="51"/>
      <c r="D13" s="52"/>
    </row>
    <row r="14" spans="1:4" ht="12.75">
      <c r="A14" s="51"/>
      <c r="B14" s="51"/>
      <c r="C14" s="51"/>
      <c r="D14" s="52"/>
    </row>
    <row r="15" spans="1:4" ht="12.75">
      <c r="A15" s="51"/>
      <c r="B15" s="51"/>
      <c r="C15" s="51"/>
      <c r="D15" s="52"/>
    </row>
    <row r="16" spans="1:4" ht="12.75">
      <c r="A16" s="51"/>
      <c r="B16" s="51"/>
      <c r="C16" s="51"/>
      <c r="D16" s="52"/>
    </row>
    <row r="17" spans="1:4" ht="12.75">
      <c r="A17" s="51"/>
      <c r="B17" s="51"/>
      <c r="C17" s="51"/>
      <c r="D17" s="52"/>
    </row>
    <row r="18" spans="1:4" ht="12.75">
      <c r="A18" s="51"/>
      <c r="B18" s="51"/>
      <c r="C18" s="51"/>
      <c r="D18" s="52"/>
    </row>
    <row r="19" spans="1:4" ht="12.75">
      <c r="A19" s="51"/>
      <c r="B19" s="51"/>
      <c r="C19" s="51"/>
      <c r="D19" s="52"/>
    </row>
    <row r="20" spans="1:4" ht="12.75">
      <c r="A20" s="51"/>
      <c r="B20" s="51"/>
      <c r="C20" s="51"/>
      <c r="D20" s="52"/>
    </row>
    <row r="21" spans="1:4" ht="12.75">
      <c r="A21" s="51"/>
      <c r="B21" s="51"/>
      <c r="C21" s="51"/>
      <c r="D21" s="52"/>
    </row>
    <row r="22" spans="1:4" ht="12.75">
      <c r="A22" s="51"/>
      <c r="B22" s="51"/>
      <c r="C22" s="51"/>
      <c r="D22" s="52"/>
    </row>
    <row r="23" spans="1:4" ht="12.75">
      <c r="A23" s="51"/>
      <c r="B23" s="51"/>
      <c r="C23" s="51"/>
      <c r="D23" s="52"/>
    </row>
    <row r="24" spans="1:4" ht="12.75">
      <c r="A24" s="51"/>
      <c r="B24" s="51"/>
      <c r="C24" s="51"/>
      <c r="D24" s="52"/>
    </row>
    <row r="25" spans="1:4" ht="12.75">
      <c r="A25" s="51"/>
      <c r="B25" s="51"/>
      <c r="C25" s="51"/>
      <c r="D25" s="52"/>
    </row>
    <row r="26" spans="1:4" ht="12.75">
      <c r="A26" s="51"/>
      <c r="B26" s="51"/>
      <c r="C26" s="51"/>
      <c r="D26" s="52"/>
    </row>
    <row r="27" spans="1:4" ht="12.75">
      <c r="A27" s="51"/>
      <c r="B27" s="51"/>
      <c r="C27" s="51"/>
      <c r="D27" s="52"/>
    </row>
    <row r="28" spans="1:4" ht="12.75">
      <c r="A28" s="51"/>
      <c r="B28" s="51"/>
      <c r="C28" s="51"/>
      <c r="D28" s="52"/>
    </row>
    <row r="29" spans="1:4" ht="12.75">
      <c r="A29" s="51"/>
      <c r="B29" s="51"/>
      <c r="C29" s="51"/>
      <c r="D29" s="52"/>
    </row>
    <row r="30" spans="1:4" ht="12.75">
      <c r="A30" s="51"/>
      <c r="B30" s="51"/>
      <c r="C30" s="51"/>
      <c r="D30" s="52"/>
    </row>
    <row r="31" spans="1:4" ht="12.75">
      <c r="A31" s="51"/>
      <c r="B31" s="51"/>
      <c r="C31" s="51"/>
      <c r="D31" s="52"/>
    </row>
    <row r="32" spans="1:4" ht="12.75">
      <c r="A32" s="51"/>
      <c r="B32" s="51"/>
      <c r="C32" s="51"/>
      <c r="D32" s="52"/>
    </row>
    <row r="33" spans="1:4" ht="12.75">
      <c r="A33" s="51"/>
      <c r="B33" s="51"/>
      <c r="C33" s="51"/>
      <c r="D33" s="52"/>
    </row>
    <row r="34" spans="1:4" ht="12.75">
      <c r="A34" s="51"/>
      <c r="B34" s="51"/>
      <c r="C34" s="51"/>
      <c r="D34" s="52"/>
    </row>
    <row r="35" spans="1:4" ht="12.75">
      <c r="A35" s="51"/>
      <c r="B35" s="51"/>
      <c r="C35" s="51"/>
      <c r="D35" s="52"/>
    </row>
    <row r="36" spans="1:4" ht="12.75">
      <c r="A36" s="51"/>
      <c r="B36" s="51"/>
      <c r="C36" s="51"/>
      <c r="D36" s="52"/>
    </row>
    <row r="37" spans="1:4" ht="12.75">
      <c r="A37" s="51"/>
      <c r="B37" s="51"/>
      <c r="C37" s="51"/>
      <c r="D37" s="52"/>
    </row>
    <row r="38" spans="1:4" ht="12.75">
      <c r="A38" s="51"/>
      <c r="B38" s="51"/>
      <c r="C38" s="51"/>
      <c r="D38" s="52"/>
    </row>
    <row r="39" spans="1:4" ht="12.75">
      <c r="A39" s="51"/>
      <c r="B39" s="51"/>
      <c r="C39" s="51"/>
      <c r="D39" s="52"/>
    </row>
    <row r="40" spans="1:4" ht="12.75">
      <c r="A40" s="51"/>
      <c r="B40" s="51"/>
      <c r="C40" s="51"/>
      <c r="D40" s="52"/>
    </row>
    <row r="41" spans="1:4" ht="12.75">
      <c r="A41" s="51"/>
      <c r="B41" s="51"/>
      <c r="C41" s="51"/>
      <c r="D41" s="52"/>
    </row>
    <row r="42" spans="1:4" ht="12.75">
      <c r="A42" s="51"/>
      <c r="B42" s="51"/>
      <c r="C42" s="51"/>
      <c r="D42" s="52"/>
    </row>
    <row r="43" spans="1:4" ht="12.75">
      <c r="A43" s="51"/>
      <c r="B43" s="51"/>
      <c r="C43" s="51"/>
      <c r="D43" s="52"/>
    </row>
    <row r="44" spans="1:4" ht="12.75">
      <c r="A44" s="51"/>
      <c r="B44" s="51"/>
      <c r="C44" s="51"/>
      <c r="D44" s="52"/>
    </row>
    <row r="45" spans="1:4" ht="12.75">
      <c r="A45" s="51"/>
      <c r="B45" s="51"/>
      <c r="C45" s="51"/>
      <c r="D45" s="52"/>
    </row>
    <row r="46" spans="1:4" ht="12.75">
      <c r="A46" s="51"/>
      <c r="B46" s="51"/>
      <c r="C46" s="51"/>
      <c r="D46" s="52"/>
    </row>
    <row r="47" spans="1:4" ht="12.75">
      <c r="A47" s="51"/>
      <c r="B47" s="51"/>
      <c r="C47" s="51"/>
      <c r="D47" s="52"/>
    </row>
    <row r="48" spans="1:4" ht="12.75">
      <c r="A48" s="51"/>
      <c r="B48" s="51"/>
      <c r="C48" s="51"/>
      <c r="D48" s="52"/>
    </row>
    <row r="49" spans="1:4" ht="12.75">
      <c r="A49" s="51"/>
      <c r="B49" s="51"/>
      <c r="C49" s="51"/>
      <c r="D49" s="52"/>
    </row>
    <row r="50" spans="1:4" ht="12.75">
      <c r="A50" s="51"/>
      <c r="B50" s="51"/>
      <c r="C50" s="51"/>
      <c r="D50" s="52"/>
    </row>
    <row r="51" spans="1:4" ht="12.75">
      <c r="A51" s="51"/>
      <c r="B51" s="51"/>
      <c r="C51" s="51"/>
      <c r="D51" s="52"/>
    </row>
    <row r="52" spans="1:4" ht="12.75">
      <c r="A52" s="51"/>
      <c r="B52" s="51"/>
      <c r="C52" s="51"/>
      <c r="D52" s="52"/>
    </row>
    <row r="53" spans="1:4" ht="12.75">
      <c r="A53" s="51"/>
      <c r="B53" s="51"/>
      <c r="C53" s="51"/>
      <c r="D53" s="52"/>
    </row>
    <row r="54" spans="1:4" ht="12.75">
      <c r="A54" s="51"/>
      <c r="B54" s="51"/>
      <c r="C54" s="51"/>
      <c r="D54" s="52"/>
    </row>
    <row r="55" spans="1:4" ht="12.75">
      <c r="A55" s="51"/>
      <c r="B55" s="51"/>
      <c r="C55" s="51"/>
      <c r="D55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I51"/>
  <sheetViews>
    <sheetView showGridLines="0" zoomScalePageLayoutView="0" workbookViewId="0" topLeftCell="A1">
      <selection activeCell="I20" sqref="I20"/>
    </sheetView>
  </sheetViews>
  <sheetFormatPr defaultColWidth="9.140625" defaultRowHeight="12.75"/>
  <cols>
    <col min="1" max="8" width="9.140625" style="15" customWidth="1"/>
    <col min="9" max="9" width="11.00390625" style="16" customWidth="1"/>
    <col min="10" max="16384" width="9.140625" style="25" customWidth="1"/>
  </cols>
  <sheetData>
    <row r="1" spans="1:9" ht="12.75">
      <c r="A1"/>
      <c r="B1"/>
      <c r="C1"/>
      <c r="D1"/>
      <c r="E1"/>
      <c r="F1"/>
      <c r="G1"/>
      <c r="H1"/>
      <c r="I1" s="5"/>
    </row>
    <row r="2" spans="1:9" ht="12.75">
      <c r="A2" s="42"/>
      <c r="B2" s="18"/>
      <c r="C2" s="43"/>
      <c r="D2" s="2"/>
      <c r="E2" s="2"/>
      <c r="F2" s="2"/>
      <c r="G2" s="18"/>
      <c r="H2" s="2"/>
      <c r="I2" s="7"/>
    </row>
    <row r="3" spans="1:9" ht="12.75">
      <c r="A3"/>
      <c r="B3"/>
      <c r="C3"/>
      <c r="D3"/>
      <c r="E3"/>
      <c r="F3"/>
      <c r="G3"/>
      <c r="H3"/>
      <c r="I3" s="5"/>
    </row>
    <row r="4" spans="1:9" ht="12.75">
      <c r="A4"/>
      <c r="B4"/>
      <c r="C4"/>
      <c r="D4"/>
      <c r="E4"/>
      <c r="F4"/>
      <c r="G4"/>
      <c r="H4"/>
      <c r="I4" s="5"/>
    </row>
    <row r="5" spans="1:9" ht="12.75">
      <c r="A5" s="23"/>
      <c r="B5" s="14"/>
      <c r="C5" s="21"/>
      <c r="D5" s="1"/>
      <c r="E5" s="1"/>
      <c r="F5" s="1"/>
      <c r="G5" s="14"/>
      <c r="H5" s="1"/>
      <c r="I5" s="6"/>
    </row>
    <row r="6" spans="1:9" ht="18.75">
      <c r="A6" s="2"/>
      <c r="B6" s="2"/>
      <c r="C6" s="2"/>
      <c r="D6" s="2"/>
      <c r="E6" s="2"/>
      <c r="F6" s="2"/>
      <c r="G6" s="2"/>
      <c r="H6" s="2"/>
      <c r="I6" s="39" t="s">
        <v>41</v>
      </c>
    </row>
    <row r="7" spans="1:9" ht="18">
      <c r="A7" s="24">
        <f ca="1">TODAY()</f>
        <v>39768</v>
      </c>
      <c r="B7" s="2"/>
      <c r="C7" s="2"/>
      <c r="D7"/>
      <c r="E7"/>
      <c r="F7" s="2"/>
      <c r="G7" s="22"/>
      <c r="H7" s="22"/>
      <c r="I7" s="46" t="str">
        <f>'Work Order'!H3</f>
        <v>20081116-01</v>
      </c>
    </row>
    <row r="8" spans="1:9" ht="12.75">
      <c r="A8"/>
      <c r="B8"/>
      <c r="C8"/>
      <c r="D8"/>
      <c r="E8"/>
      <c r="F8"/>
      <c r="G8" s="10"/>
      <c r="H8" s="22"/>
      <c r="I8" s="5"/>
    </row>
    <row r="9" spans="1:9" ht="12.75">
      <c r="A9" s="36" t="s">
        <v>6</v>
      </c>
      <c r="B9" s="122"/>
      <c r="C9" s="123"/>
      <c r="D9" s="123"/>
      <c r="E9" s="123"/>
      <c r="F9" s="123"/>
      <c r="G9" s="124"/>
      <c r="H9"/>
      <c r="I9" s="5"/>
    </row>
    <row r="10" spans="1:9" ht="12.75">
      <c r="A10" s="36" t="s">
        <v>7</v>
      </c>
      <c r="B10" s="122"/>
      <c r="C10" s="123"/>
      <c r="D10" s="123"/>
      <c r="E10" s="123"/>
      <c r="F10" s="123"/>
      <c r="G10" s="124"/>
      <c r="H10"/>
      <c r="I10" s="5"/>
    </row>
    <row r="11" spans="1:9" ht="12.75">
      <c r="A11" s="36" t="s">
        <v>8</v>
      </c>
      <c r="B11" s="122"/>
      <c r="C11" s="124"/>
      <c r="D11" s="35" t="s">
        <v>9</v>
      </c>
      <c r="E11" s="33"/>
      <c r="F11" s="35" t="s">
        <v>10</v>
      </c>
      <c r="G11" s="33"/>
      <c r="H11"/>
      <c r="I11" s="5"/>
    </row>
    <row r="12" spans="1:9" ht="12.75">
      <c r="A12" s="36" t="s">
        <v>12</v>
      </c>
      <c r="B12" s="122"/>
      <c r="C12" s="123"/>
      <c r="D12" s="123"/>
      <c r="E12" s="123"/>
      <c r="F12" s="123"/>
      <c r="G12" s="124"/>
      <c r="H12"/>
      <c r="I12" s="5"/>
    </row>
    <row r="13" spans="1:9" ht="12.75">
      <c r="A13" s="36" t="s">
        <v>11</v>
      </c>
      <c r="B13" s="122"/>
      <c r="C13" s="123"/>
      <c r="D13" s="123"/>
      <c r="E13" s="123"/>
      <c r="F13" s="123"/>
      <c r="G13" s="124"/>
      <c r="H13"/>
      <c r="I13" s="5"/>
    </row>
    <row r="14" spans="1:9" ht="12.75">
      <c r="A14" s="18"/>
      <c r="B14" s="2"/>
      <c r="C14" s="2"/>
      <c r="D14" s="2"/>
      <c r="E14" s="2"/>
      <c r="F14" s="19"/>
      <c r="G14" s="2"/>
      <c r="H14"/>
      <c r="I14" s="5"/>
    </row>
    <row r="15" spans="1:9" ht="12.75">
      <c r="A15" s="115" t="s">
        <v>13</v>
      </c>
      <c r="B15" s="115"/>
      <c r="C15" s="115"/>
      <c r="D15" s="115"/>
      <c r="E15" s="115"/>
      <c r="F15" s="115"/>
      <c r="G15" s="115"/>
      <c r="H15" s="115"/>
      <c r="I15" s="5">
        <f>'Work Order'!I11</f>
        <v>140</v>
      </c>
    </row>
    <row r="16" spans="1:9" ht="12.75">
      <c r="A16"/>
      <c r="B16"/>
      <c r="C16"/>
      <c r="D16"/>
      <c r="E16"/>
      <c r="F16"/>
      <c r="G16"/>
      <c r="H16"/>
      <c r="I16" s="5"/>
    </row>
    <row r="17" spans="1:9" ht="12.75">
      <c r="A17" s="115" t="s">
        <v>5</v>
      </c>
      <c r="B17" s="115"/>
      <c r="C17" s="115"/>
      <c r="D17" s="115"/>
      <c r="E17" s="115"/>
      <c r="F17" s="115"/>
      <c r="G17" s="115"/>
      <c r="H17" s="115"/>
      <c r="I17" s="5" t="str">
        <f>IF('Work Order'!J13,'Work Order'!I13,"N/A")</f>
        <v>N/A</v>
      </c>
    </row>
    <row r="18" spans="1:9" ht="12.75">
      <c r="A18"/>
      <c r="B18"/>
      <c r="C18"/>
      <c r="D18" s="10"/>
      <c r="E18" s="13"/>
      <c r="F18" s="11"/>
      <c r="G18" s="12"/>
      <c r="H18"/>
      <c r="I18" s="5"/>
    </row>
    <row r="19" spans="1:9" ht="12.75">
      <c r="A19" s="121" t="s">
        <v>0</v>
      </c>
      <c r="B19" s="114"/>
      <c r="C19" t="str">
        <f>INDEX('Work Order'!M2:M9,'Work Order'!M1)</f>
        <v>Windows XP Home</v>
      </c>
      <c r="D19"/>
      <c r="E19"/>
      <c r="F19" s="3"/>
      <c r="G19"/>
      <c r="H19"/>
      <c r="I19" s="5" t="str">
        <f>IF('Work Order'!I15,'Work Order'!I15,"N/A")</f>
        <v>N/A</v>
      </c>
    </row>
    <row r="20" spans="1:9" ht="12.75">
      <c r="A20" s="22"/>
      <c r="B20" s="4"/>
      <c r="C20"/>
      <c r="D20"/>
      <c r="E20"/>
      <c r="F20"/>
      <c r="G20"/>
      <c r="H20"/>
      <c r="I20" s="5"/>
    </row>
    <row r="21" spans="1:9" ht="12.75">
      <c r="A21" s="121" t="s">
        <v>37</v>
      </c>
      <c r="B21" s="114"/>
      <c r="C21" s="114"/>
      <c r="D21" s="114"/>
      <c r="E21" s="114"/>
      <c r="F21" s="114"/>
      <c r="G21" s="114"/>
      <c r="H21" s="114"/>
      <c r="I21" s="5"/>
    </row>
    <row r="22" spans="1:9" ht="12.75">
      <c r="A22" s="125" t="s">
        <v>67</v>
      </c>
      <c r="B22" s="126"/>
      <c r="C22" s="126"/>
      <c r="D22" s="126"/>
      <c r="E22" s="126"/>
      <c r="F22" s="126"/>
      <c r="G22" s="126"/>
      <c r="H22" s="126"/>
      <c r="I22" s="5" t="str">
        <f>IF('Work Order'!J25,'Work Order'!I25,"N/A")</f>
        <v>N/A</v>
      </c>
    </row>
    <row r="23" spans="1:9" ht="12.75">
      <c r="A23" s="125" t="s">
        <v>68</v>
      </c>
      <c r="B23" s="126"/>
      <c r="C23" s="126"/>
      <c r="D23" s="126"/>
      <c r="E23" s="126"/>
      <c r="F23" s="126"/>
      <c r="G23" s="126"/>
      <c r="H23" s="126"/>
      <c r="I23" s="5" t="str">
        <f>IF('Work Order'!J26,'Work Order'!I26,"N/A")</f>
        <v>N/A</v>
      </c>
    </row>
    <row r="24" spans="1:9" ht="12.75">
      <c r="A24"/>
      <c r="B24"/>
      <c r="C24"/>
      <c r="D24"/>
      <c r="E24"/>
      <c r="F24" s="2"/>
      <c r="G24" s="2"/>
      <c r="H24" s="2"/>
      <c r="I24" s="26"/>
    </row>
    <row r="25" spans="1:9" ht="12.75">
      <c r="A25" s="4" t="s">
        <v>23</v>
      </c>
      <c r="B25" s="17"/>
      <c r="C25" s="8"/>
      <c r="D25" s="4"/>
      <c r="E25"/>
      <c r="F25"/>
      <c r="G25"/>
      <c r="H25"/>
      <c r="I25" s="5" t="str">
        <f>IF('Work Order'!I28,'Work Order'!I28,"N/A")</f>
        <v>N/A</v>
      </c>
    </row>
    <row r="26" spans="1:9" ht="12.75">
      <c r="A26" s="4"/>
      <c r="B26"/>
      <c r="C26"/>
      <c r="D26"/>
      <c r="E26" s="7"/>
      <c r="F26"/>
      <c r="G26" s="2"/>
      <c r="H26"/>
      <c r="I26" s="5"/>
    </row>
    <row r="27" spans="1:9" ht="12.75">
      <c r="A27" s="4" t="s">
        <v>32</v>
      </c>
      <c r="B27"/>
      <c r="C27"/>
      <c r="D27"/>
      <c r="E27" s="7"/>
      <c r="F27"/>
      <c r="G27" s="2"/>
      <c r="H27"/>
      <c r="I27" s="5" t="str">
        <f>IF('Work Order'!I33,'Work Order'!I33,"N/A")</f>
        <v>N/A</v>
      </c>
    </row>
    <row r="28" spans="1:9" ht="12.75">
      <c r="A28"/>
      <c r="B28"/>
      <c r="C28"/>
      <c r="D28"/>
      <c r="E28" s="7"/>
      <c r="F28"/>
      <c r="G28" s="2"/>
      <c r="H28"/>
      <c r="I28" s="5"/>
    </row>
    <row r="29" spans="1:9" ht="12.75">
      <c r="A29" s="121" t="s">
        <v>50</v>
      </c>
      <c r="B29" s="114"/>
      <c r="C29" s="114"/>
      <c r="D29" s="114"/>
      <c r="E29" s="7"/>
      <c r="F29"/>
      <c r="G29" s="2"/>
      <c r="H29"/>
      <c r="I29" s="5" t="str">
        <f>IF('Work Order'!I38,'Work Order'!I38,"N/A")</f>
        <v>N/A</v>
      </c>
    </row>
    <row r="30" spans="1:9" ht="12.75">
      <c r="A30" s="27"/>
      <c r="B30"/>
      <c r="C30"/>
      <c r="D30"/>
      <c r="E30" s="7"/>
      <c r="F30"/>
      <c r="G30"/>
      <c r="H30"/>
      <c r="I30" s="5"/>
    </row>
    <row r="31" spans="1:9" ht="12.75">
      <c r="A31" s="121" t="s">
        <v>18</v>
      </c>
      <c r="B31" s="114"/>
      <c r="C31" s="114"/>
      <c r="D31" s="114"/>
      <c r="E31" s="5"/>
      <c r="F31"/>
      <c r="G31"/>
      <c r="H31"/>
      <c r="I31" s="5" t="str">
        <f>IF('Work Order'!I40,'Work Order'!I40,"N/A")</f>
        <v>N/A</v>
      </c>
    </row>
    <row r="32" spans="1:9" ht="12.75">
      <c r="A32" s="22"/>
      <c r="B32" s="22"/>
      <c r="C32" s="22"/>
      <c r="D32" s="22"/>
      <c r="E32" s="22"/>
      <c r="F32" s="22"/>
      <c r="G32" s="22"/>
      <c r="H32" s="22"/>
      <c r="I32" s="26"/>
    </row>
    <row r="33" spans="1:9" ht="12.75">
      <c r="A33" s="121" t="s">
        <v>20</v>
      </c>
      <c r="B33" s="114"/>
      <c r="C33" s="114"/>
      <c r="D33" s="114"/>
      <c r="E33" s="22"/>
      <c r="F33" s="22"/>
      <c r="G33" s="22"/>
      <c r="H33" s="22"/>
      <c r="I33" s="5" t="str">
        <f>IF('Work Order'!I42,'Work Order'!I42,"N/A")</f>
        <v>N/A</v>
      </c>
    </row>
    <row r="34" spans="1:9" ht="12.75">
      <c r="A34"/>
      <c r="B34" s="22"/>
      <c r="C34" s="22"/>
      <c r="D34" s="22"/>
      <c r="E34" s="22"/>
      <c r="F34" s="22"/>
      <c r="G34" s="22"/>
      <c r="H34" s="22"/>
      <c r="I34" s="26"/>
    </row>
    <row r="35" spans="1:9" ht="12.75">
      <c r="A35" s="4" t="s">
        <v>54</v>
      </c>
      <c r="B35" s="22"/>
      <c r="C35" s="22"/>
      <c r="D35" s="22"/>
      <c r="E35" s="22"/>
      <c r="F35" s="22"/>
      <c r="G35" s="22"/>
      <c r="H35" s="22"/>
      <c r="I35" s="5" t="str">
        <f>IF('Work Order'!I44,'Work Order'!I44,"N/A")</f>
        <v>N/A</v>
      </c>
    </row>
    <row r="36" spans="1:9" ht="12.75">
      <c r="A36"/>
      <c r="B36" s="22"/>
      <c r="C36" s="22"/>
      <c r="D36" s="22"/>
      <c r="E36" s="22"/>
      <c r="F36" s="22"/>
      <c r="G36" s="22"/>
      <c r="H36" s="22"/>
      <c r="I36" s="26"/>
    </row>
    <row r="37" spans="1:9" ht="12.75">
      <c r="A37" s="4" t="s">
        <v>64</v>
      </c>
      <c r="B37" s="22"/>
      <c r="C37" s="22"/>
      <c r="D37" s="22"/>
      <c r="E37" s="22"/>
      <c r="F37" s="22"/>
      <c r="G37" s="22"/>
      <c r="H37" s="22"/>
      <c r="I37" s="5" t="str">
        <f>IF('Work Order'!I46,'Work Order'!I46,"N/A")</f>
        <v>N/A</v>
      </c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5"/>
    </row>
    <row r="39" spans="1:9" ht="12.75">
      <c r="A39" s="121" t="s">
        <v>65</v>
      </c>
      <c r="B39" s="114"/>
      <c r="C39" s="114"/>
      <c r="D39" s="114"/>
      <c r="E39" s="114"/>
      <c r="F39" s="114"/>
      <c r="G39" s="114"/>
      <c r="H39" s="114"/>
      <c r="I39" s="26" t="str">
        <f>IF('Work Order'!I48,'Work Order'!I48,"N/A")</f>
        <v>N/A</v>
      </c>
    </row>
    <row r="40" spans="1:9" ht="12.75">
      <c r="A40" s="22"/>
      <c r="B40" s="22"/>
      <c r="C40" s="22"/>
      <c r="D40" s="22"/>
      <c r="E40" s="22"/>
      <c r="F40" s="22"/>
      <c r="G40" s="22"/>
      <c r="H40" s="22"/>
      <c r="I40" s="5"/>
    </row>
    <row r="41" spans="1:9" ht="12.75">
      <c r="A41" s="4" t="s">
        <v>57</v>
      </c>
      <c r="B41" s="22"/>
      <c r="C41" s="22"/>
      <c r="D41" s="22"/>
      <c r="E41" s="22"/>
      <c r="F41" s="22"/>
      <c r="G41" s="22"/>
      <c r="H41" s="22"/>
      <c r="I41" s="26" t="str">
        <f>IF('Work Order'!I50,'Work Order'!I50,"N/A")</f>
        <v>N/A</v>
      </c>
    </row>
    <row r="42" spans="1:9" ht="12.75">
      <c r="A42" s="44"/>
      <c r="B42" s="22"/>
      <c r="C42" s="22"/>
      <c r="D42" s="22"/>
      <c r="E42" s="22"/>
      <c r="F42" s="22"/>
      <c r="G42" s="22"/>
      <c r="H42" s="22"/>
      <c r="I42" s="5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6"/>
    </row>
    <row r="44" spans="1:9" ht="12.75">
      <c r="A44" s="4"/>
      <c r="B44" s="22"/>
      <c r="C44" s="22"/>
      <c r="D44" s="22"/>
      <c r="E44" s="22"/>
      <c r="F44" s="22"/>
      <c r="G44" s="22"/>
      <c r="H44" s="22"/>
      <c r="I44" s="5"/>
    </row>
    <row r="45" spans="1:9" ht="12.75">
      <c r="A45" s="38"/>
      <c r="B45" s="22"/>
      <c r="C45" s="22"/>
      <c r="D45" s="22"/>
      <c r="E45" s="22"/>
      <c r="F45" s="22"/>
      <c r="G45" s="22"/>
      <c r="H45" s="22"/>
      <c r="I45" s="26"/>
    </row>
    <row r="46" spans="1:9" ht="12.75">
      <c r="A46" s="4"/>
      <c r="B46" s="22"/>
      <c r="C46" s="22"/>
      <c r="D46" s="22"/>
      <c r="E46" s="22"/>
      <c r="F46" s="22"/>
      <c r="G46" s="22"/>
      <c r="H46" s="22"/>
      <c r="I46" s="5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6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6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6"/>
    </row>
    <row r="50" spans="1:9" ht="12.75">
      <c r="A50" s="22"/>
      <c r="B50" s="22"/>
      <c r="C50" s="22"/>
      <c r="D50" s="22"/>
      <c r="E50" s="22"/>
      <c r="F50" s="22"/>
      <c r="G50" s="22"/>
      <c r="H50" s="37" t="s">
        <v>38</v>
      </c>
      <c r="I50" s="26">
        <f>SUM(I15:I41)</f>
        <v>140</v>
      </c>
    </row>
    <row r="51" spans="1:9" ht="12.75">
      <c r="A51" s="22"/>
      <c r="B51" s="22"/>
      <c r="C51" s="22"/>
      <c r="D51" s="22"/>
      <c r="E51" s="22"/>
      <c r="F51" s="22"/>
      <c r="G51" s="22"/>
      <c r="H51" s="37"/>
      <c r="I51" s="26"/>
    </row>
  </sheetData>
  <sheetProtection/>
  <mergeCells count="15">
    <mergeCell ref="B13:G13"/>
    <mergeCell ref="A29:D29"/>
    <mergeCell ref="A15:H15"/>
    <mergeCell ref="A19:B19"/>
    <mergeCell ref="A21:H21"/>
    <mergeCell ref="A22:H22"/>
    <mergeCell ref="A23:H23"/>
    <mergeCell ref="B9:G9"/>
    <mergeCell ref="B10:G10"/>
    <mergeCell ref="B11:C11"/>
    <mergeCell ref="B12:G12"/>
    <mergeCell ref="A17:H17"/>
    <mergeCell ref="A39:H39"/>
    <mergeCell ref="A31:D31"/>
    <mergeCell ref="A33:D33"/>
  </mergeCells>
  <hyperlinks>
    <hyperlink ref="A15:H15" r:id="rId1" display="Base Labor Charge"/>
    <hyperlink ref="A17:H17" r:id="rId2" display="Perform Low Level Disk Format &amp; Diagnostics On Drive C:"/>
  </hyperlinks>
  <printOptions/>
  <pageMargins left="0.75" right="0.75" top="1" bottom="1" header="0.5" footer="0.5"/>
  <pageSetup horizontalDpi="600" verticalDpi="600" orientation="portrait" r:id="rId4"/>
  <headerFooter alignWithMargins="0">
    <oddHeader xml:space="preserve">&amp;LPCR-Works, LLC.
P.O. Box 6423
Bridgewater, NJ 08807&amp;C&amp;G&amp;Rwww.pcr-works.com
Voice: 908-872-3551
Fax: 908-325-0291 </oddHeader>
    <oddFooter>&amp;LPage &amp;P of &amp;N&amp;CCopyright (c) 2004-2005 PCR-Works, LLC.&amp;RVersion: 1.0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OmniE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J. Metzger</dc:creator>
  <cp:keywords/>
  <dc:description/>
  <cp:lastModifiedBy>LJI</cp:lastModifiedBy>
  <cp:lastPrinted>2008-11-16T15:54:52Z</cp:lastPrinted>
  <dcterms:created xsi:type="dcterms:W3CDTF">2004-06-23T14:55:31Z</dcterms:created>
  <dcterms:modified xsi:type="dcterms:W3CDTF">2008-11-16T15:55:47Z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